
<file path=[Content_Types].xml><?xml version="1.0" encoding="utf-8"?>
<Types xmlns="http://schemas.openxmlformats.org/package/2006/content-types">
  <Default Extension="vml" ContentType="application/vnd.openxmlformats-officedocument.vmlDrawin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externalLinks/externalLink1.xml" ContentType="application/vnd.openxmlformats-officedocument.spreadsheetml.externalLink+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8517" windowHeight="9300" firstSheet="13" activeTab="13"/>
  </bookViews>
  <sheets>
    <sheet name="测试用例" sheetId="1" r:id="rId1"/>
    <sheet name="产品技术工作交流流程" sheetId="8" r:id="rId2"/>
    <sheet name="产品科投标咨询工作流程" sheetId="14" r:id="rId3"/>
    <sheet name="标书制作（技术标）或投标资料提供工作流程" sheetId="16" r:id="rId4"/>
    <sheet name="楼宇BMS系统技术支持申请流程" sheetId="17" r:id="rId5"/>
    <sheet name="智能家居技术支持流程" sheetId="18" r:id="rId6"/>
    <sheet name="分户计费技术支持工作流程" sheetId="19" r:id="rId7"/>
    <sheet name="群控系统技术支持申请流程" sheetId="20" r:id="rId8"/>
    <sheet name="远程监控技术支持工作流程" sheetId="21" r:id="rId9"/>
    <sheet name="售后质量反馈" sheetId="22" r:id="rId10"/>
    <sheet name="工程技术组组内工作流程" sheetId="23" r:id="rId11"/>
    <sheet name="设备进场流程" sheetId="24" r:id="rId12"/>
    <sheet name="保养任务工单" sheetId="25" r:id="rId13"/>
    <sheet name="离心机冷媒申请" sheetId="26" r:id="rId14"/>
    <sheet name="大机组调试申请流程" sheetId="27" r:id="rId15"/>
    <sheet name="工程监理流程" sheetId="12" r:id="rId16"/>
    <sheet name="远程故障派工流程" sheetId="28" r:id="rId17"/>
    <sheet name="总部组织培训流程" sheetId="29" r:id="rId18"/>
    <sheet name="销售公司培训流程" sheetId="30" r:id="rId19"/>
    <sheet name="出差申请流程" sheetId="31" r:id="rId20"/>
    <sheet name="技术支持申请流程" sheetId="32" r:id="rId21"/>
    <sheet name="维保工单流程 （自动触发）" sheetId="34" r:id="rId22"/>
    <sheet name="实际输出截图" sheetId="5" r:id="rId23"/>
    <sheet name="测试相关账号" sheetId="7" r:id="rId24"/>
    <sheet name="WpsReserved_CellImgList" sheetId="6" state="veryHidden" r:id="rId25"/>
  </sheets>
  <externalReferences>
    <externalReference r:id="rId26"/>
  </externalReferences>
  <definedNames>
    <definedName name="_xlnm._FilterDatabase" localSheetId="0" hidden="1">测试用例!$A$1:$E$975</definedName>
  </definedName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图片 122"/>
        <xdr:cNvPicPr>
          <a:picLocks noChangeAspect="1"/>
        </xdr:cNvPicPr>
      </xdr:nvPicPr>
      <xdr:blipFill>
        <a:blip r:embed="rId1"/>
        <a:stretch>
          <a:fillRect/>
        </a:stretch>
      </xdr:blipFill>
      <xdr:spPr>
        <a:xfrm>
          <a:off x="0" y="0"/>
          <a:ext cx="12192000" cy="6572250"/>
        </a:xfrm>
        <a:prstGeom prst="rect">
          <a:avLst/>
        </a:prstGeom>
        <a:noFill/>
        <a:ln w="9525">
          <a:noFill/>
        </a:ln>
      </xdr:spPr>
    </xdr:pic>
  </etc:cellImage>
  <etc:cellImage>
    <xdr:pic>
      <xdr:nvPicPr>
        <xdr:cNvPr id="3" name="图片 124"/>
        <xdr:cNvPicPr>
          <a:picLocks noChangeAspect="1"/>
        </xdr:cNvPicPr>
      </xdr:nvPicPr>
      <xdr:blipFill>
        <a:blip r:embed="rId2"/>
        <a:stretch>
          <a:fillRect/>
        </a:stretch>
      </xdr:blipFill>
      <xdr:spPr>
        <a:xfrm>
          <a:off x="127000" y="127000"/>
          <a:ext cx="12192000" cy="6572250"/>
        </a:xfrm>
        <a:prstGeom prst="rect">
          <a:avLst/>
        </a:prstGeom>
        <a:noFill/>
        <a:ln w="9525">
          <a:noFill/>
        </a:ln>
      </xdr:spPr>
    </xdr:pic>
  </etc:cellImage>
  <etc:cellImage>
    <xdr:pic>
      <xdr:nvPicPr>
        <xdr:cNvPr id="4" name="图片 152"/>
        <xdr:cNvPicPr>
          <a:picLocks noChangeAspect="1"/>
        </xdr:cNvPicPr>
      </xdr:nvPicPr>
      <xdr:blipFill>
        <a:blip r:embed="rId3"/>
        <a:stretch>
          <a:fillRect/>
        </a:stretch>
      </xdr:blipFill>
      <xdr:spPr>
        <a:xfrm>
          <a:off x="254000" y="254000"/>
          <a:ext cx="12192000" cy="6572250"/>
        </a:xfrm>
        <a:prstGeom prst="rect">
          <a:avLst/>
        </a:prstGeom>
        <a:noFill/>
        <a:ln w="9525">
          <a:noFill/>
        </a:ln>
      </xdr:spPr>
    </xdr:pic>
  </etc:cellImage>
  <etc:cellImage>
    <xdr:pic>
      <xdr:nvPicPr>
        <xdr:cNvPr id="5" name="图片 153"/>
        <xdr:cNvPicPr>
          <a:picLocks noChangeAspect="1"/>
        </xdr:cNvPicPr>
      </xdr:nvPicPr>
      <xdr:blipFill>
        <a:blip r:embed="rId4"/>
        <a:stretch>
          <a:fillRect/>
        </a:stretch>
      </xdr:blipFill>
      <xdr:spPr>
        <a:xfrm>
          <a:off x="381000" y="381000"/>
          <a:ext cx="12192000" cy="6572250"/>
        </a:xfrm>
        <a:prstGeom prst="rect">
          <a:avLst/>
        </a:prstGeom>
        <a:noFill/>
        <a:ln w="9525">
          <a:noFill/>
        </a:ln>
      </xdr:spPr>
    </xdr:pic>
  </etc:cellImage>
  <etc:cellImage>
    <xdr:pic>
      <xdr:nvPicPr>
        <xdr:cNvPr id="6" name="图片 155"/>
        <xdr:cNvPicPr>
          <a:picLocks noChangeAspect="1"/>
        </xdr:cNvPicPr>
      </xdr:nvPicPr>
      <xdr:blipFill>
        <a:blip r:embed="rId5"/>
        <a:stretch>
          <a:fillRect/>
        </a:stretch>
      </xdr:blipFill>
      <xdr:spPr>
        <a:xfrm>
          <a:off x="508000" y="508000"/>
          <a:ext cx="12192000" cy="6572250"/>
        </a:xfrm>
        <a:prstGeom prst="rect">
          <a:avLst/>
        </a:prstGeom>
        <a:noFill/>
        <a:ln w="9525">
          <a:noFill/>
        </a:ln>
      </xdr:spPr>
    </xdr:pic>
  </etc:cellImage>
  <etc:cellImage>
    <xdr:pic>
      <xdr:nvPicPr>
        <xdr:cNvPr id="8" name="图片 158"/>
        <xdr:cNvPicPr>
          <a:picLocks noChangeAspect="1"/>
        </xdr:cNvPicPr>
      </xdr:nvPicPr>
      <xdr:blipFill>
        <a:blip r:embed="rId6"/>
        <a:stretch>
          <a:fillRect/>
        </a:stretch>
      </xdr:blipFill>
      <xdr:spPr>
        <a:xfrm>
          <a:off x="762000" y="762000"/>
          <a:ext cx="12192000" cy="6572250"/>
        </a:xfrm>
        <a:prstGeom prst="rect">
          <a:avLst/>
        </a:prstGeom>
        <a:noFill/>
        <a:ln w="9525">
          <a:noFill/>
        </a:ln>
      </xdr:spPr>
    </xdr:pic>
  </etc:cellImage>
  <etc:cellImage>
    <xdr:pic>
      <xdr:nvPicPr>
        <xdr:cNvPr id="9" name="图片 159"/>
        <xdr:cNvPicPr>
          <a:picLocks noChangeAspect="1"/>
        </xdr:cNvPicPr>
      </xdr:nvPicPr>
      <xdr:blipFill>
        <a:blip r:embed="rId7"/>
        <a:stretch>
          <a:fillRect/>
        </a:stretch>
      </xdr:blipFill>
      <xdr:spPr>
        <a:xfrm>
          <a:off x="889000" y="889000"/>
          <a:ext cx="12192000" cy="6572250"/>
        </a:xfrm>
        <a:prstGeom prst="rect">
          <a:avLst/>
        </a:prstGeom>
        <a:noFill/>
        <a:ln w="9525">
          <a:noFill/>
        </a:ln>
      </xdr:spPr>
    </xdr:pic>
  </etc:cellImage>
  <etc:cellImage>
    <xdr:pic>
      <xdr:nvPicPr>
        <xdr:cNvPr id="10" name="图片 164"/>
        <xdr:cNvPicPr>
          <a:picLocks noChangeAspect="1"/>
        </xdr:cNvPicPr>
      </xdr:nvPicPr>
      <xdr:blipFill>
        <a:blip r:embed="rId8"/>
        <a:stretch>
          <a:fillRect/>
        </a:stretch>
      </xdr:blipFill>
      <xdr:spPr>
        <a:xfrm>
          <a:off x="1016000" y="1016000"/>
          <a:ext cx="12192000" cy="6572250"/>
        </a:xfrm>
        <a:prstGeom prst="rect">
          <a:avLst/>
        </a:prstGeom>
        <a:noFill/>
        <a:ln w="9525">
          <a:noFill/>
        </a:ln>
      </xdr:spPr>
    </xdr:pic>
  </etc:cellImage>
  <etc:cellImage>
    <xdr:pic>
      <xdr:nvPicPr>
        <xdr:cNvPr id="11" name="图片 165"/>
        <xdr:cNvPicPr>
          <a:picLocks noChangeAspect="1"/>
        </xdr:cNvPicPr>
      </xdr:nvPicPr>
      <xdr:blipFill>
        <a:blip r:embed="rId9"/>
        <a:stretch>
          <a:fillRect/>
        </a:stretch>
      </xdr:blipFill>
      <xdr:spPr>
        <a:xfrm>
          <a:off x="0" y="0"/>
          <a:ext cx="12192000" cy="7301230"/>
        </a:xfrm>
        <a:prstGeom prst="rect">
          <a:avLst/>
        </a:prstGeom>
        <a:noFill/>
        <a:ln w="9525">
          <a:noFill/>
        </a:ln>
      </xdr:spPr>
    </xdr:pic>
  </etc:cellImage>
  <etc:cellImage>
    <xdr:pic>
      <xdr:nvPicPr>
        <xdr:cNvPr id="12" name="图片 166"/>
        <xdr:cNvPicPr>
          <a:picLocks noChangeAspect="1"/>
        </xdr:cNvPicPr>
      </xdr:nvPicPr>
      <xdr:blipFill>
        <a:blip r:embed="rId10"/>
        <a:stretch>
          <a:fillRect/>
        </a:stretch>
      </xdr:blipFill>
      <xdr:spPr>
        <a:xfrm>
          <a:off x="0" y="0"/>
          <a:ext cx="12192000" cy="6105525"/>
        </a:xfrm>
        <a:prstGeom prst="rect">
          <a:avLst/>
        </a:prstGeom>
        <a:noFill/>
        <a:ln w="9525">
          <a:noFill/>
        </a:ln>
      </xdr:spPr>
    </xdr:pic>
  </etc:cellImage>
  <etc:cellImage>
    <xdr:pic>
      <xdr:nvPicPr>
        <xdr:cNvPr id="13" name="图片 169"/>
        <xdr:cNvPicPr>
          <a:picLocks noChangeAspect="1"/>
        </xdr:cNvPicPr>
      </xdr:nvPicPr>
      <xdr:blipFill>
        <a:blip r:embed="rId11"/>
        <a:stretch>
          <a:fillRect/>
        </a:stretch>
      </xdr:blipFill>
      <xdr:spPr>
        <a:xfrm>
          <a:off x="1143000" y="1143000"/>
          <a:ext cx="12192000" cy="6572250"/>
        </a:xfrm>
        <a:prstGeom prst="rect">
          <a:avLst/>
        </a:prstGeom>
        <a:noFill/>
        <a:ln w="9525">
          <a:noFill/>
        </a:ln>
      </xdr:spPr>
    </xdr:pic>
  </etc:cellImage>
  <etc:cellImage>
    <xdr:pic>
      <xdr:nvPicPr>
        <xdr:cNvPr id="16" name="图片 257"/>
        <xdr:cNvPicPr>
          <a:picLocks noChangeAspect="1"/>
        </xdr:cNvPicPr>
      </xdr:nvPicPr>
      <xdr:blipFill>
        <a:blip r:embed="rId12"/>
        <a:stretch>
          <a:fillRect/>
        </a:stretch>
      </xdr:blipFill>
      <xdr:spPr>
        <a:xfrm>
          <a:off x="1524000" y="1524000"/>
          <a:ext cx="12192000" cy="6572250"/>
        </a:xfrm>
        <a:prstGeom prst="rect">
          <a:avLst/>
        </a:prstGeom>
        <a:noFill/>
        <a:ln w="9525">
          <a:noFill/>
        </a:ln>
      </xdr:spPr>
    </xdr:pic>
  </etc:cellImage>
  <etc:cellImage>
    <xdr:pic>
      <xdr:nvPicPr>
        <xdr:cNvPr id="17" name="图片 263"/>
        <xdr:cNvPicPr>
          <a:picLocks noChangeAspect="1"/>
        </xdr:cNvPicPr>
      </xdr:nvPicPr>
      <xdr:blipFill>
        <a:blip r:embed="rId13"/>
        <a:stretch>
          <a:fillRect/>
        </a:stretch>
      </xdr:blipFill>
      <xdr:spPr>
        <a:xfrm>
          <a:off x="1651000" y="1651000"/>
          <a:ext cx="12192000" cy="6572250"/>
        </a:xfrm>
        <a:prstGeom prst="rect">
          <a:avLst/>
        </a:prstGeom>
        <a:noFill/>
        <a:ln w="9525">
          <a:noFill/>
        </a:ln>
      </xdr:spPr>
    </xdr:pic>
  </etc:cellImage>
  <etc:cellImage>
    <xdr:pic>
      <xdr:nvPicPr>
        <xdr:cNvPr id="18" name="图片 271"/>
        <xdr:cNvPicPr>
          <a:picLocks noChangeAspect="1"/>
        </xdr:cNvPicPr>
      </xdr:nvPicPr>
      <xdr:blipFill>
        <a:blip r:embed="rId14"/>
        <a:stretch>
          <a:fillRect/>
        </a:stretch>
      </xdr:blipFill>
      <xdr:spPr>
        <a:xfrm>
          <a:off x="1778000" y="1778000"/>
          <a:ext cx="12192000" cy="6572250"/>
        </a:xfrm>
        <a:prstGeom prst="rect">
          <a:avLst/>
        </a:prstGeom>
        <a:noFill/>
        <a:ln w="9525">
          <a:noFill/>
        </a:ln>
      </xdr:spPr>
    </xdr:pic>
  </etc:cellImage>
  <etc:cellImage>
    <xdr:pic>
      <xdr:nvPicPr>
        <xdr:cNvPr id="19" name="图片 276"/>
        <xdr:cNvPicPr>
          <a:picLocks noChangeAspect="1"/>
        </xdr:cNvPicPr>
      </xdr:nvPicPr>
      <xdr:blipFill>
        <a:blip r:embed="rId15"/>
        <a:stretch>
          <a:fillRect/>
        </a:stretch>
      </xdr:blipFill>
      <xdr:spPr>
        <a:xfrm>
          <a:off x="1905000" y="1905000"/>
          <a:ext cx="12192000" cy="6572250"/>
        </a:xfrm>
        <a:prstGeom prst="rect">
          <a:avLst/>
        </a:prstGeom>
        <a:noFill/>
        <a:ln w="9525">
          <a:noFill/>
        </a:ln>
      </xdr:spPr>
    </xdr:pic>
  </etc:cellImage>
  <etc:cellImage>
    <xdr:pic>
      <xdr:nvPicPr>
        <xdr:cNvPr id="20" name="图片 277"/>
        <xdr:cNvPicPr>
          <a:picLocks noChangeAspect="1"/>
        </xdr:cNvPicPr>
      </xdr:nvPicPr>
      <xdr:blipFill>
        <a:blip r:embed="rId16"/>
        <a:stretch>
          <a:fillRect/>
        </a:stretch>
      </xdr:blipFill>
      <xdr:spPr>
        <a:xfrm>
          <a:off x="2032000" y="2032000"/>
          <a:ext cx="12192000" cy="6572250"/>
        </a:xfrm>
        <a:prstGeom prst="rect">
          <a:avLst/>
        </a:prstGeom>
        <a:noFill/>
        <a:ln w="9525">
          <a:noFill/>
        </a:ln>
      </xdr:spPr>
    </xdr:pic>
  </etc:cellImage>
  <etc:cellImage>
    <xdr:pic>
      <xdr:nvPicPr>
        <xdr:cNvPr id="21" name="图片 278"/>
        <xdr:cNvPicPr>
          <a:picLocks noChangeAspect="1"/>
        </xdr:cNvPicPr>
      </xdr:nvPicPr>
      <xdr:blipFill>
        <a:blip r:embed="rId17"/>
        <a:stretch>
          <a:fillRect/>
        </a:stretch>
      </xdr:blipFill>
      <xdr:spPr>
        <a:xfrm>
          <a:off x="2159000" y="2159000"/>
          <a:ext cx="12192000" cy="6572250"/>
        </a:xfrm>
        <a:prstGeom prst="rect">
          <a:avLst/>
        </a:prstGeom>
        <a:noFill/>
        <a:ln w="9525">
          <a:noFill/>
        </a:ln>
      </xdr:spPr>
    </xdr:pic>
  </etc:cellImage>
  <etc:cellImage>
    <xdr:pic>
      <xdr:nvPicPr>
        <xdr:cNvPr id="23" name="图片 292"/>
        <xdr:cNvPicPr>
          <a:picLocks noChangeAspect="1"/>
        </xdr:cNvPicPr>
      </xdr:nvPicPr>
      <xdr:blipFill>
        <a:blip r:embed="rId18"/>
        <a:stretch>
          <a:fillRect/>
        </a:stretch>
      </xdr:blipFill>
      <xdr:spPr>
        <a:xfrm>
          <a:off x="2413000" y="2413000"/>
          <a:ext cx="12192000" cy="6572250"/>
        </a:xfrm>
        <a:prstGeom prst="rect">
          <a:avLst/>
        </a:prstGeom>
        <a:noFill/>
        <a:ln w="9525">
          <a:noFill/>
        </a:ln>
      </xdr:spPr>
    </xdr:pic>
  </etc:cellImage>
  <etc:cellImage>
    <xdr:pic>
      <xdr:nvPicPr>
        <xdr:cNvPr id="25" name="图片 158(1)"/>
        <xdr:cNvPicPr>
          <a:picLocks noChangeAspect="1"/>
        </xdr:cNvPicPr>
      </xdr:nvPicPr>
      <xdr:blipFill>
        <a:blip r:embed="rId19"/>
        <a:stretch>
          <a:fillRect/>
        </a:stretch>
      </xdr:blipFill>
      <xdr:spPr>
        <a:xfrm>
          <a:off x="2667000" y="2667000"/>
          <a:ext cx="12192000" cy="6572250"/>
        </a:xfrm>
        <a:prstGeom prst="rect">
          <a:avLst/>
        </a:prstGeom>
        <a:noFill/>
        <a:ln w="9525">
          <a:noFill/>
        </a:ln>
      </xdr:spPr>
    </xdr:pic>
  </etc:cellImage>
  <etc:cellImage>
    <xdr:pic>
      <xdr:nvPicPr>
        <xdr:cNvPr id="26" name="图片 159(1)"/>
        <xdr:cNvPicPr>
          <a:picLocks noChangeAspect="1"/>
        </xdr:cNvPicPr>
      </xdr:nvPicPr>
      <xdr:blipFill>
        <a:blip r:embed="rId20"/>
        <a:stretch>
          <a:fillRect/>
        </a:stretch>
      </xdr:blipFill>
      <xdr:spPr>
        <a:xfrm>
          <a:off x="2794000" y="2794000"/>
          <a:ext cx="12192000" cy="6572250"/>
        </a:xfrm>
        <a:prstGeom prst="rect">
          <a:avLst/>
        </a:prstGeom>
        <a:noFill/>
        <a:ln w="9525">
          <a:noFill/>
        </a:ln>
      </xdr:spPr>
    </xdr:pic>
  </etc:cellImage>
  <etc:cellImage>
    <xdr:pic>
      <xdr:nvPicPr>
        <xdr:cNvPr id="27" name="图片 278(1)"/>
        <xdr:cNvPicPr>
          <a:picLocks noChangeAspect="1"/>
        </xdr:cNvPicPr>
      </xdr:nvPicPr>
      <xdr:blipFill>
        <a:blip r:embed="rId21"/>
        <a:stretch>
          <a:fillRect/>
        </a:stretch>
      </xdr:blipFill>
      <xdr:spPr>
        <a:xfrm>
          <a:off x="2921000" y="2921000"/>
          <a:ext cx="12192000" cy="6572250"/>
        </a:xfrm>
        <a:prstGeom prst="rect">
          <a:avLst/>
        </a:prstGeom>
        <a:noFill/>
        <a:ln w="9525">
          <a:noFill/>
        </a:ln>
      </xdr:spPr>
    </xdr:pic>
  </etc:cellImage>
  <etc:cellImage>
    <xdr:pic>
      <xdr:nvPicPr>
        <xdr:cNvPr id="28" name="图片 310"/>
        <xdr:cNvPicPr>
          <a:picLocks noChangeAspect="1"/>
        </xdr:cNvPicPr>
      </xdr:nvPicPr>
      <xdr:blipFill>
        <a:blip r:embed="rId22"/>
        <a:stretch>
          <a:fillRect/>
        </a:stretch>
      </xdr:blipFill>
      <xdr:spPr>
        <a:xfrm>
          <a:off x="3048000" y="3048000"/>
          <a:ext cx="12192000" cy="6572250"/>
        </a:xfrm>
        <a:prstGeom prst="rect">
          <a:avLst/>
        </a:prstGeom>
        <a:noFill/>
        <a:ln w="9525">
          <a:noFill/>
        </a:ln>
      </xdr:spPr>
    </xdr:pic>
  </etc:cellImage>
  <etc:cellImage>
    <xdr:pic>
      <xdr:nvPicPr>
        <xdr:cNvPr id="32" name="图片 321"/>
        <xdr:cNvPicPr>
          <a:picLocks noChangeAspect="1"/>
        </xdr:cNvPicPr>
      </xdr:nvPicPr>
      <xdr:blipFill>
        <a:blip r:embed="rId23"/>
        <a:stretch>
          <a:fillRect/>
        </a:stretch>
      </xdr:blipFill>
      <xdr:spPr>
        <a:xfrm>
          <a:off x="3556000" y="3556000"/>
          <a:ext cx="12192000" cy="6572250"/>
        </a:xfrm>
        <a:prstGeom prst="rect">
          <a:avLst/>
        </a:prstGeom>
        <a:noFill/>
        <a:ln w="9525">
          <a:noFill/>
        </a:ln>
      </xdr:spPr>
    </xdr:pic>
  </etc:cellImage>
  <etc:cellImage>
    <xdr:pic>
      <xdr:nvPicPr>
        <xdr:cNvPr id="33" name="图片 338"/>
        <xdr:cNvPicPr>
          <a:picLocks noChangeAspect="1"/>
        </xdr:cNvPicPr>
      </xdr:nvPicPr>
      <xdr:blipFill>
        <a:blip r:embed="rId24"/>
        <a:stretch>
          <a:fillRect/>
        </a:stretch>
      </xdr:blipFill>
      <xdr:spPr>
        <a:xfrm>
          <a:off x="3683000" y="3683000"/>
          <a:ext cx="12192000" cy="6572250"/>
        </a:xfrm>
        <a:prstGeom prst="rect">
          <a:avLst/>
        </a:prstGeom>
        <a:noFill/>
        <a:ln w="9525">
          <a:noFill/>
        </a:ln>
      </xdr:spPr>
    </xdr:pic>
  </etc:cellImage>
  <etc:cellImage>
    <xdr:pic>
      <xdr:nvPicPr>
        <xdr:cNvPr id="35" name="图片 352"/>
        <xdr:cNvPicPr>
          <a:picLocks noChangeAspect="1"/>
        </xdr:cNvPicPr>
      </xdr:nvPicPr>
      <xdr:blipFill>
        <a:blip r:embed="rId25"/>
        <a:stretch>
          <a:fillRect/>
        </a:stretch>
      </xdr:blipFill>
      <xdr:spPr>
        <a:xfrm>
          <a:off x="3937000" y="3937000"/>
          <a:ext cx="12192000" cy="6572250"/>
        </a:xfrm>
        <a:prstGeom prst="rect">
          <a:avLst/>
        </a:prstGeom>
        <a:noFill/>
        <a:ln w="9525">
          <a:noFill/>
        </a:ln>
      </xdr:spPr>
    </xdr:pic>
  </etc:cellImage>
  <etc:cellImage>
    <xdr:pic>
      <xdr:nvPicPr>
        <xdr:cNvPr id="36" name="图片 365"/>
        <xdr:cNvPicPr>
          <a:picLocks noChangeAspect="1"/>
        </xdr:cNvPicPr>
      </xdr:nvPicPr>
      <xdr:blipFill>
        <a:blip r:embed="rId26"/>
        <a:stretch>
          <a:fillRect/>
        </a:stretch>
      </xdr:blipFill>
      <xdr:spPr>
        <a:xfrm>
          <a:off x="4064000" y="4064000"/>
          <a:ext cx="12192000" cy="6572250"/>
        </a:xfrm>
        <a:prstGeom prst="rect">
          <a:avLst/>
        </a:prstGeom>
        <a:noFill/>
        <a:ln w="9525">
          <a:noFill/>
        </a:ln>
      </xdr:spPr>
    </xdr:pic>
  </etc:cellImage>
  <etc:cellImage>
    <xdr:pic>
      <xdr:nvPicPr>
        <xdr:cNvPr id="37" name="图片 366"/>
        <xdr:cNvPicPr>
          <a:picLocks noChangeAspect="1"/>
        </xdr:cNvPicPr>
      </xdr:nvPicPr>
      <xdr:blipFill>
        <a:blip r:embed="rId27"/>
        <a:stretch>
          <a:fillRect/>
        </a:stretch>
      </xdr:blipFill>
      <xdr:spPr>
        <a:xfrm>
          <a:off x="4191000" y="4191000"/>
          <a:ext cx="12192000" cy="6572250"/>
        </a:xfrm>
        <a:prstGeom prst="rect">
          <a:avLst/>
        </a:prstGeom>
        <a:noFill/>
        <a:ln w="9525">
          <a:noFill/>
        </a:ln>
      </xdr:spPr>
    </xdr:pic>
  </etc:cellImage>
  <etc:cellImage>
    <xdr:pic>
      <xdr:nvPicPr>
        <xdr:cNvPr id="38" name="图片 398"/>
        <xdr:cNvPicPr>
          <a:picLocks noChangeAspect="1"/>
        </xdr:cNvPicPr>
      </xdr:nvPicPr>
      <xdr:blipFill>
        <a:blip r:embed="rId28"/>
        <a:stretch>
          <a:fillRect/>
        </a:stretch>
      </xdr:blipFill>
      <xdr:spPr>
        <a:xfrm>
          <a:off x="4318000" y="4318000"/>
          <a:ext cx="12192000" cy="6572250"/>
        </a:xfrm>
        <a:prstGeom prst="rect">
          <a:avLst/>
        </a:prstGeom>
        <a:noFill/>
        <a:ln w="9525">
          <a:noFill/>
        </a:ln>
      </xdr:spPr>
    </xdr:pic>
  </etc:cellImage>
  <etc:cellImage>
    <xdr:pic>
      <xdr:nvPicPr>
        <xdr:cNvPr id="40" name="图片 406"/>
        <xdr:cNvPicPr>
          <a:picLocks noChangeAspect="1"/>
        </xdr:cNvPicPr>
      </xdr:nvPicPr>
      <xdr:blipFill>
        <a:blip r:embed="rId29"/>
        <a:stretch>
          <a:fillRect/>
        </a:stretch>
      </xdr:blipFill>
      <xdr:spPr>
        <a:xfrm>
          <a:off x="4572000" y="4572000"/>
          <a:ext cx="12192000" cy="6572250"/>
        </a:xfrm>
        <a:prstGeom prst="rect">
          <a:avLst/>
        </a:prstGeom>
        <a:noFill/>
        <a:ln w="9525">
          <a:noFill/>
        </a:ln>
      </xdr:spPr>
    </xdr:pic>
  </etc:cellImage>
  <etc:cellImage>
    <xdr:pic>
      <xdr:nvPicPr>
        <xdr:cNvPr id="41" name="图片 416"/>
        <xdr:cNvPicPr>
          <a:picLocks noChangeAspect="1"/>
        </xdr:cNvPicPr>
      </xdr:nvPicPr>
      <xdr:blipFill>
        <a:blip r:embed="rId30"/>
        <a:stretch>
          <a:fillRect/>
        </a:stretch>
      </xdr:blipFill>
      <xdr:spPr>
        <a:xfrm>
          <a:off x="4699000" y="4699000"/>
          <a:ext cx="12192000" cy="6572250"/>
        </a:xfrm>
        <a:prstGeom prst="rect">
          <a:avLst/>
        </a:prstGeom>
        <a:noFill/>
        <a:ln w="9525">
          <a:noFill/>
        </a:ln>
      </xdr:spPr>
    </xdr:pic>
  </etc:cellImage>
  <etc:cellImage>
    <xdr:pic>
      <xdr:nvPicPr>
        <xdr:cNvPr id="43" name="图片 447"/>
        <xdr:cNvPicPr>
          <a:picLocks noChangeAspect="1"/>
        </xdr:cNvPicPr>
      </xdr:nvPicPr>
      <xdr:blipFill>
        <a:blip r:embed="rId31"/>
        <a:stretch>
          <a:fillRect/>
        </a:stretch>
      </xdr:blipFill>
      <xdr:spPr>
        <a:xfrm>
          <a:off x="4953000" y="4953000"/>
          <a:ext cx="12192000" cy="6572250"/>
        </a:xfrm>
        <a:prstGeom prst="rect">
          <a:avLst/>
        </a:prstGeom>
        <a:noFill/>
        <a:ln w="9525">
          <a:noFill/>
        </a:ln>
      </xdr:spPr>
    </xdr:pic>
  </etc:cellImage>
  <etc:cellImage>
    <xdr:pic>
      <xdr:nvPicPr>
        <xdr:cNvPr id="44" name="图片 448"/>
        <xdr:cNvPicPr>
          <a:picLocks noChangeAspect="1"/>
        </xdr:cNvPicPr>
      </xdr:nvPicPr>
      <xdr:blipFill>
        <a:blip r:embed="rId32"/>
        <a:stretch>
          <a:fillRect/>
        </a:stretch>
      </xdr:blipFill>
      <xdr:spPr>
        <a:xfrm>
          <a:off x="5080000" y="5080000"/>
          <a:ext cx="12192000" cy="6572250"/>
        </a:xfrm>
        <a:prstGeom prst="rect">
          <a:avLst/>
        </a:prstGeom>
        <a:noFill/>
        <a:ln w="9525">
          <a:noFill/>
        </a:ln>
      </xdr:spPr>
    </xdr:pic>
  </etc:cellImage>
  <etc:cellImage>
    <xdr:pic>
      <xdr:nvPicPr>
        <xdr:cNvPr id="45" name="图片 449"/>
        <xdr:cNvPicPr>
          <a:picLocks noChangeAspect="1"/>
        </xdr:cNvPicPr>
      </xdr:nvPicPr>
      <xdr:blipFill>
        <a:blip r:embed="rId33"/>
        <a:stretch>
          <a:fillRect/>
        </a:stretch>
      </xdr:blipFill>
      <xdr:spPr>
        <a:xfrm>
          <a:off x="5207000" y="5207000"/>
          <a:ext cx="12192000" cy="6572250"/>
        </a:xfrm>
        <a:prstGeom prst="rect">
          <a:avLst/>
        </a:prstGeom>
        <a:noFill/>
        <a:ln w="9525">
          <a:noFill/>
        </a:ln>
      </xdr:spPr>
    </xdr:pic>
  </etc:cellImage>
  <etc:cellImage>
    <xdr:pic>
      <xdr:nvPicPr>
        <xdr:cNvPr id="46" name="图片 450"/>
        <xdr:cNvPicPr>
          <a:picLocks noChangeAspect="1"/>
        </xdr:cNvPicPr>
      </xdr:nvPicPr>
      <xdr:blipFill>
        <a:blip r:embed="rId34"/>
        <a:stretch>
          <a:fillRect/>
        </a:stretch>
      </xdr:blipFill>
      <xdr:spPr>
        <a:xfrm>
          <a:off x="5334000" y="5334000"/>
          <a:ext cx="12192000" cy="6572250"/>
        </a:xfrm>
        <a:prstGeom prst="rect">
          <a:avLst/>
        </a:prstGeom>
        <a:noFill/>
        <a:ln w="9525">
          <a:noFill/>
        </a:ln>
      </xdr:spPr>
    </xdr:pic>
  </etc:cellImage>
  <etc:cellImage>
    <xdr:pic>
      <xdr:nvPicPr>
        <xdr:cNvPr id="47" name="图片 451"/>
        <xdr:cNvPicPr>
          <a:picLocks noChangeAspect="1"/>
        </xdr:cNvPicPr>
      </xdr:nvPicPr>
      <xdr:blipFill>
        <a:blip r:embed="rId35"/>
        <a:stretch>
          <a:fillRect/>
        </a:stretch>
      </xdr:blipFill>
      <xdr:spPr>
        <a:xfrm>
          <a:off x="5461000" y="5461000"/>
          <a:ext cx="12192000" cy="6572250"/>
        </a:xfrm>
        <a:prstGeom prst="rect">
          <a:avLst/>
        </a:prstGeom>
        <a:noFill/>
        <a:ln w="9525">
          <a:noFill/>
        </a:ln>
      </xdr:spPr>
    </xdr:pic>
  </etc:cellImage>
  <etc:cellImage>
    <xdr:pic>
      <xdr:nvPicPr>
        <xdr:cNvPr id="48" name="图片 453"/>
        <xdr:cNvPicPr>
          <a:picLocks noChangeAspect="1"/>
        </xdr:cNvPicPr>
      </xdr:nvPicPr>
      <xdr:blipFill>
        <a:blip r:embed="rId36"/>
        <a:stretch>
          <a:fillRect/>
        </a:stretch>
      </xdr:blipFill>
      <xdr:spPr>
        <a:xfrm>
          <a:off x="5588000" y="5588000"/>
          <a:ext cx="12192000" cy="6572250"/>
        </a:xfrm>
        <a:prstGeom prst="rect">
          <a:avLst/>
        </a:prstGeom>
        <a:noFill/>
        <a:ln w="9525">
          <a:noFill/>
        </a:ln>
      </xdr:spPr>
    </xdr:pic>
  </etc:cellImage>
  <etc:cellImage>
    <xdr:pic>
      <xdr:nvPicPr>
        <xdr:cNvPr id="49" name="图片 454"/>
        <xdr:cNvPicPr>
          <a:picLocks noChangeAspect="1"/>
        </xdr:cNvPicPr>
      </xdr:nvPicPr>
      <xdr:blipFill>
        <a:blip r:embed="rId37"/>
        <a:stretch>
          <a:fillRect/>
        </a:stretch>
      </xdr:blipFill>
      <xdr:spPr>
        <a:xfrm>
          <a:off x="5715000" y="5715000"/>
          <a:ext cx="12192000" cy="6572250"/>
        </a:xfrm>
        <a:prstGeom prst="rect">
          <a:avLst/>
        </a:prstGeom>
        <a:noFill/>
        <a:ln w="9525">
          <a:noFill/>
        </a:ln>
      </xdr:spPr>
    </xdr:pic>
  </etc:cellImage>
  <etc:cellImage>
    <xdr:pic>
      <xdr:nvPicPr>
        <xdr:cNvPr id="52" name="图片 457"/>
        <xdr:cNvPicPr>
          <a:picLocks noChangeAspect="1"/>
        </xdr:cNvPicPr>
      </xdr:nvPicPr>
      <xdr:blipFill>
        <a:blip r:embed="rId38"/>
        <a:stretch>
          <a:fillRect/>
        </a:stretch>
      </xdr:blipFill>
      <xdr:spPr>
        <a:xfrm>
          <a:off x="6096000" y="6096000"/>
          <a:ext cx="12192000" cy="6572250"/>
        </a:xfrm>
        <a:prstGeom prst="rect">
          <a:avLst/>
        </a:prstGeom>
        <a:noFill/>
        <a:ln w="9525">
          <a:noFill/>
        </a:ln>
      </xdr:spPr>
    </xdr:pic>
  </etc:cellImage>
  <etc:cellImage>
    <xdr:pic>
      <xdr:nvPicPr>
        <xdr:cNvPr id="53" name="图片 459"/>
        <xdr:cNvPicPr>
          <a:picLocks noChangeAspect="1"/>
        </xdr:cNvPicPr>
      </xdr:nvPicPr>
      <xdr:blipFill>
        <a:blip r:embed="rId39"/>
        <a:stretch>
          <a:fillRect/>
        </a:stretch>
      </xdr:blipFill>
      <xdr:spPr>
        <a:xfrm>
          <a:off x="6223000" y="6223000"/>
          <a:ext cx="12192000" cy="6572250"/>
        </a:xfrm>
        <a:prstGeom prst="rect">
          <a:avLst/>
        </a:prstGeom>
        <a:noFill/>
        <a:ln w="9525">
          <a:noFill/>
        </a:ln>
      </xdr:spPr>
    </xdr:pic>
  </etc:cellImage>
  <etc:cellImage>
    <xdr:pic>
      <xdr:nvPicPr>
        <xdr:cNvPr id="54" name="图片 460"/>
        <xdr:cNvPicPr>
          <a:picLocks noChangeAspect="1"/>
        </xdr:cNvPicPr>
      </xdr:nvPicPr>
      <xdr:blipFill>
        <a:blip r:embed="rId40"/>
        <a:stretch>
          <a:fillRect/>
        </a:stretch>
      </xdr:blipFill>
      <xdr:spPr>
        <a:xfrm>
          <a:off x="6350000" y="6350000"/>
          <a:ext cx="12192000" cy="6572250"/>
        </a:xfrm>
        <a:prstGeom prst="rect">
          <a:avLst/>
        </a:prstGeom>
        <a:noFill/>
        <a:ln w="9525">
          <a:noFill/>
        </a:ln>
      </xdr:spPr>
    </xdr:pic>
  </etc:cellImage>
  <etc:cellImage>
    <xdr:pic>
      <xdr:nvPicPr>
        <xdr:cNvPr id="56" name="图片 478"/>
        <xdr:cNvPicPr>
          <a:picLocks noChangeAspect="1"/>
        </xdr:cNvPicPr>
      </xdr:nvPicPr>
      <xdr:blipFill>
        <a:blip r:embed="rId41"/>
        <a:stretch>
          <a:fillRect/>
        </a:stretch>
      </xdr:blipFill>
      <xdr:spPr>
        <a:xfrm>
          <a:off x="6604000" y="6604000"/>
          <a:ext cx="12192000" cy="6572250"/>
        </a:xfrm>
        <a:prstGeom prst="rect">
          <a:avLst/>
        </a:prstGeom>
        <a:noFill/>
        <a:ln w="9525">
          <a:noFill/>
        </a:ln>
      </xdr:spPr>
    </xdr:pic>
  </etc:cellImage>
  <etc:cellImage>
    <xdr:pic>
      <xdr:nvPicPr>
        <xdr:cNvPr id="57" name="图片 488"/>
        <xdr:cNvPicPr>
          <a:picLocks noChangeAspect="1"/>
        </xdr:cNvPicPr>
      </xdr:nvPicPr>
      <xdr:blipFill>
        <a:blip r:embed="rId42"/>
        <a:stretch>
          <a:fillRect/>
        </a:stretch>
      </xdr:blipFill>
      <xdr:spPr>
        <a:xfrm>
          <a:off x="6731000" y="6731000"/>
          <a:ext cx="12192000" cy="6572250"/>
        </a:xfrm>
        <a:prstGeom prst="rect">
          <a:avLst/>
        </a:prstGeom>
        <a:noFill/>
        <a:ln w="9525">
          <a:noFill/>
        </a:ln>
      </xdr:spPr>
    </xdr:pic>
  </etc:cellImage>
  <etc:cellImage>
    <xdr:pic>
      <xdr:nvPicPr>
        <xdr:cNvPr id="58" name="图片 493"/>
        <xdr:cNvPicPr>
          <a:picLocks noChangeAspect="1"/>
        </xdr:cNvPicPr>
      </xdr:nvPicPr>
      <xdr:blipFill>
        <a:blip r:embed="rId43"/>
        <a:stretch>
          <a:fillRect/>
        </a:stretch>
      </xdr:blipFill>
      <xdr:spPr>
        <a:xfrm>
          <a:off x="6858000" y="6858000"/>
          <a:ext cx="12192000" cy="6572250"/>
        </a:xfrm>
        <a:prstGeom prst="rect">
          <a:avLst/>
        </a:prstGeom>
        <a:noFill/>
        <a:ln w="9525">
          <a:noFill/>
        </a:ln>
      </xdr:spPr>
    </xdr:pic>
  </etc:cellImage>
  <etc:cellImage>
    <xdr:pic>
      <xdr:nvPicPr>
        <xdr:cNvPr id="59" name="图片 503"/>
        <xdr:cNvPicPr>
          <a:picLocks noChangeAspect="1"/>
        </xdr:cNvPicPr>
      </xdr:nvPicPr>
      <xdr:blipFill>
        <a:blip r:embed="rId44"/>
        <a:stretch>
          <a:fillRect/>
        </a:stretch>
      </xdr:blipFill>
      <xdr:spPr>
        <a:xfrm>
          <a:off x="6985000" y="6985000"/>
          <a:ext cx="12192000" cy="6572250"/>
        </a:xfrm>
        <a:prstGeom prst="rect">
          <a:avLst/>
        </a:prstGeom>
        <a:noFill/>
        <a:ln w="9525">
          <a:noFill/>
        </a:ln>
      </xdr:spPr>
    </xdr:pic>
  </etc:cellImage>
  <etc:cellImage>
    <xdr:pic>
      <xdr:nvPicPr>
        <xdr:cNvPr id="60" name="图片 521"/>
        <xdr:cNvPicPr>
          <a:picLocks noChangeAspect="1"/>
        </xdr:cNvPicPr>
      </xdr:nvPicPr>
      <xdr:blipFill>
        <a:blip r:embed="rId45"/>
        <a:stretch>
          <a:fillRect/>
        </a:stretch>
      </xdr:blipFill>
      <xdr:spPr>
        <a:xfrm>
          <a:off x="7112000" y="7112000"/>
          <a:ext cx="12192000" cy="6572250"/>
        </a:xfrm>
        <a:prstGeom prst="rect">
          <a:avLst/>
        </a:prstGeom>
        <a:noFill/>
        <a:ln w="9525">
          <a:noFill/>
        </a:ln>
      </xdr:spPr>
    </xdr:pic>
  </etc:cellImage>
  <etc:cellImage>
    <xdr:pic>
      <xdr:nvPicPr>
        <xdr:cNvPr id="61" name="图片 536"/>
        <xdr:cNvPicPr>
          <a:picLocks noChangeAspect="1"/>
        </xdr:cNvPicPr>
      </xdr:nvPicPr>
      <xdr:blipFill>
        <a:blip r:embed="rId46"/>
        <a:stretch>
          <a:fillRect/>
        </a:stretch>
      </xdr:blipFill>
      <xdr:spPr>
        <a:xfrm>
          <a:off x="7239000" y="7239000"/>
          <a:ext cx="12192000" cy="6572250"/>
        </a:xfrm>
        <a:prstGeom prst="rect">
          <a:avLst/>
        </a:prstGeom>
        <a:noFill/>
        <a:ln w="9525">
          <a:noFill/>
        </a:ln>
      </xdr:spPr>
    </xdr:pic>
  </etc:cellImage>
  <etc:cellImage>
    <xdr:pic>
      <xdr:nvPicPr>
        <xdr:cNvPr id="62" name="图片 554"/>
        <xdr:cNvPicPr>
          <a:picLocks noChangeAspect="1"/>
        </xdr:cNvPicPr>
      </xdr:nvPicPr>
      <xdr:blipFill>
        <a:blip r:embed="rId47"/>
        <a:stretch>
          <a:fillRect/>
        </a:stretch>
      </xdr:blipFill>
      <xdr:spPr>
        <a:xfrm>
          <a:off x="7366000" y="7366000"/>
          <a:ext cx="12192000" cy="6572250"/>
        </a:xfrm>
        <a:prstGeom prst="rect">
          <a:avLst/>
        </a:prstGeom>
        <a:noFill/>
        <a:ln w="9525">
          <a:noFill/>
        </a:ln>
      </xdr:spPr>
    </xdr:pic>
  </etc:cellImage>
  <etc:cellImage>
    <xdr:pic>
      <xdr:nvPicPr>
        <xdr:cNvPr id="64" name="图片 568"/>
        <xdr:cNvPicPr>
          <a:picLocks noChangeAspect="1"/>
        </xdr:cNvPicPr>
      </xdr:nvPicPr>
      <xdr:blipFill>
        <a:blip r:embed="rId48"/>
        <a:stretch>
          <a:fillRect/>
        </a:stretch>
      </xdr:blipFill>
      <xdr:spPr>
        <a:xfrm>
          <a:off x="7620000" y="7620000"/>
          <a:ext cx="12192000" cy="6572250"/>
        </a:xfrm>
        <a:prstGeom prst="rect">
          <a:avLst/>
        </a:prstGeom>
        <a:noFill/>
        <a:ln w="9525">
          <a:noFill/>
        </a:ln>
      </xdr:spPr>
    </xdr:pic>
  </etc:cellImage>
</etc:cellImages>
</file>

<file path=xl/comments1.xml><?xml version="1.0" encoding="utf-8"?>
<comments xmlns="http://schemas.openxmlformats.org/spreadsheetml/2006/main">
  <authors>
    <author>Administrator</author>
  </authors>
  <commentList>
    <comment ref="E43" authorId="0">
      <text>
        <r>
          <rPr>
            <b/>
            <sz val="9"/>
            <rFont val="宋体"/>
            <charset val="134"/>
          </rPr>
          <t>Administrator:</t>
        </r>
        <r>
          <rPr>
            <sz val="9"/>
            <rFont val="宋体"/>
            <charset val="134"/>
          </rPr>
          <t xml:space="preserve">
</t>
        </r>
      </text>
    </comment>
  </commentList>
</comments>
</file>

<file path=xl/sharedStrings.xml><?xml version="1.0" encoding="utf-8"?>
<sst xmlns="http://schemas.openxmlformats.org/spreadsheetml/2006/main" count="5948" uniqueCount="2519">
  <si>
    <t>项目名称及版本：格力技术支持信息化平台（GTSC）</t>
  </si>
  <si>
    <t>浏览器名称及版Chrome75.0.3770.100</t>
  </si>
  <si>
    <t xml:space="preserve"> </t>
  </si>
  <si>
    <t>计算系统及版本：Windows7旗舰版</t>
  </si>
  <si>
    <t>序号</t>
  </si>
  <si>
    <t>模块</t>
  </si>
  <si>
    <t>子模块</t>
  </si>
  <si>
    <t>功能点</t>
  </si>
  <si>
    <t>前置条件</t>
  </si>
  <si>
    <t>用例标题</t>
  </si>
  <si>
    <t>测试步骤</t>
  </si>
  <si>
    <t>测试角色</t>
  </si>
  <si>
    <t>预期结果</t>
  </si>
  <si>
    <t>实际输出
（描述结果信息，指出截图代号）</t>
  </si>
  <si>
    <t xml:space="preserve">测试结论
(通过√;不通过X) </t>
  </si>
  <si>
    <t>测试人员</t>
  </si>
  <si>
    <t>测试时间</t>
  </si>
  <si>
    <t>备注</t>
  </si>
  <si>
    <t>登录</t>
  </si>
  <si>
    <t>登录格力技术支持信息化平台(GTSC)</t>
  </si>
  <si>
    <t>1、用户权限信息在系统中配置完成
2、与G平台正常连接</t>
  </si>
  <si>
    <t>验证用户登录的功能是否正确</t>
  </si>
  <si>
    <t xml:space="preserve">1、进入G平台网页端页面，
2、点击GTSC项目模块 
2、打开登录页面
3、输入用户名密码
4、点击登录按钮 </t>
  </si>
  <si>
    <t>傅崇义（满权限）
工号：100005747</t>
  </si>
  <si>
    <t>1.用户登录鉴权失败需要有提示
2.用户登录鉴权成功，进入GTSC主页面</t>
  </si>
  <si>
    <t>T001-1</t>
  </si>
  <si>
    <t>√</t>
  </si>
  <si>
    <t>陈威骏</t>
  </si>
  <si>
    <t>首页</t>
  </si>
  <si>
    <t>数据汇总展示及快速跳转</t>
  </si>
  <si>
    <t>新增项目</t>
  </si>
  <si>
    <t>1.用户成功登录
2.与当前用户项目查询相关联</t>
  </si>
  <si>
    <t>验证新增项目的数据展示及跳转</t>
  </si>
  <si>
    <t>点击新增项目</t>
  </si>
  <si>
    <t>1.当前用户查看今天自己于流程中新增的项目
2.新增项目数量统计正确</t>
  </si>
  <si>
    <t>T001-2</t>
  </si>
  <si>
    <t>待审项目</t>
  </si>
  <si>
    <t>1.用户成功登录
2.与当前用户项目流转相关联</t>
  </si>
  <si>
    <t>验证待审项目的数据展示及跳转</t>
  </si>
  <si>
    <t>点击待审项目</t>
  </si>
  <si>
    <t>傅崇义（满权限）
工号：100005747
密码：123456</t>
  </si>
  <si>
    <t>1.当前用户查看自己的待审项目
2.待审项目数量统计正确</t>
  </si>
  <si>
    <t>T001-3</t>
  </si>
  <si>
    <t>已审项目</t>
  </si>
  <si>
    <t>1.用户成功登录
2.与当前用户项目完结相关联</t>
  </si>
  <si>
    <t>验证已审项目的数据展示及跳转</t>
  </si>
  <si>
    <t>点击已审项目</t>
  </si>
  <si>
    <t>1.普通用户可以查看自己的已审项目列表，管理员可以查看到全部已经审的项目列表。
2.已审项目数量统计正确</t>
  </si>
  <si>
    <t>T001-4</t>
  </si>
  <si>
    <t>当日服务产品成交量</t>
  </si>
  <si>
    <t>1.用户成功登录
2.与套餐购买记录关联</t>
  </si>
  <si>
    <t>验证套餐购买的数据展示及跳转</t>
  </si>
  <si>
    <t>点击套餐购买</t>
  </si>
  <si>
    <t>1.进入套餐购买列表
2.展示当日套餐的购买列表</t>
  </si>
  <si>
    <t>T001-11</t>
  </si>
  <si>
    <t>即将到期的设备套餐</t>
  </si>
  <si>
    <t>验证即将到期的设备套餐的数据展示及跳转</t>
  </si>
  <si>
    <t>1.进入套餐购买列表
2.列表展示一个月内即将到期的套餐，点击详情可以查看相关设备信息</t>
  </si>
  <si>
    <t>T001-10</t>
  </si>
  <si>
    <t>服务产品成交总量</t>
  </si>
  <si>
    <t>1.用户成功登录
2.与设备套餐购买记录关联</t>
  </si>
  <si>
    <t>验证新成交的套餐的数据展示及跳转</t>
  </si>
  <si>
    <t>新成交的套餐</t>
  </si>
  <si>
    <t>展示服务产品成交的全部记录</t>
  </si>
  <si>
    <t>T001-5</t>
  </si>
  <si>
    <t>消息通告</t>
  </si>
  <si>
    <t>技术通知</t>
  </si>
  <si>
    <t>1.用户成功登录
2.管理员在系统管理-消息管理中对全体/个人/部分群体发送技术通知</t>
  </si>
  <si>
    <t>验证技术通告的功能是否正确</t>
  </si>
  <si>
    <t>点击技术通知详情</t>
  </si>
  <si>
    <t>打开详情页面，查看发放给自己的通告，有附件可以下载</t>
  </si>
  <si>
    <t>T001-12</t>
  </si>
  <si>
    <t>管理通告</t>
  </si>
  <si>
    <t>1.用户成功登录
2.管理员在系统管理-消息管理中对全体/个人/部分群体发管理通告</t>
  </si>
  <si>
    <t>验证管理通告的功能</t>
  </si>
  <si>
    <t>点击管理通告详情</t>
  </si>
  <si>
    <t>T001-13</t>
  </si>
  <si>
    <t>其他通告</t>
  </si>
  <si>
    <t>1.用户成功登录
2.管理员在系统管理-消息管理中对全体/个人/部分群体发送其他通告</t>
  </si>
  <si>
    <t>验证其他通告的功能</t>
  </si>
  <si>
    <t>点击其他通告详情</t>
  </si>
  <si>
    <t>T001-14</t>
  </si>
  <si>
    <t>历史通告</t>
  </si>
  <si>
    <t>1.用户成功登录
2.管理员在系统管理-消息管理中对全体/个人/部分群体发送历史通告</t>
  </si>
  <si>
    <t>验证历史通告的功能</t>
  </si>
  <si>
    <t>点击历史通告详情</t>
  </si>
  <si>
    <t>本页面显示点击过消息详情的已读通过，点击详情有附件可以下载</t>
  </si>
  <si>
    <t>T001-15</t>
  </si>
  <si>
    <t>用户管理</t>
  </si>
  <si>
    <t>组织架构管理</t>
  </si>
  <si>
    <t>批量导入用户信息</t>
  </si>
  <si>
    <t xml:space="preserve">1.管理员身份登录
2.进入用户管理-组织架构管理页面中
3.需要按照导入模板编辑组织架构信息
4.模板需要兼容人事系统以及派工系统信息，数据至少包括组织架构信息、角色信息、人员列表、人员详细信息
</t>
  </si>
  <si>
    <t>验证批量导入用户信息</t>
  </si>
  <si>
    <t>1、按要求编辑相关Excel模板生成组织架构信息并保存
2、点击批量导入按钮选择该Excel文档</t>
  </si>
  <si>
    <t>1.弹出导入用户信息页面，可以勾选用户点击导入
2.导入成功或失败都要有提示信息，提示信息需要具体，包括成功数量，失败原因</t>
  </si>
  <si>
    <t>T001-16</t>
  </si>
  <si>
    <t>同步组织架构</t>
  </si>
  <si>
    <t xml:space="preserve">1.管理员身份登录
2.进入用户管理-组织架构管理页面中
3.人事系统和派工系统正常连接 
</t>
  </si>
  <si>
    <t>验证导入组织架构功能</t>
  </si>
  <si>
    <t xml:space="preserve">点击导入组织架构按钮
</t>
  </si>
  <si>
    <t>1.弹出同步组织架构页面
2.从人事系统同步组织架构组织架构
3.从派工系统同步销售公司组织架构
4.形成组织架构树</t>
  </si>
  <si>
    <t>T001-17</t>
  </si>
  <si>
    <t>点击组织架构树进行查询</t>
  </si>
  <si>
    <t>1.用户用管理员身份正确登录
2.组织架构树正常同步 
3.用户信息正常同步</t>
  </si>
  <si>
    <t>验证点击组织架构树进行查询</t>
  </si>
  <si>
    <t xml:space="preserve">1、打开用户管理页面组织架构页面
2、组织架构树中点击选择不同的组织层级  </t>
  </si>
  <si>
    <t xml:space="preserve">1.用户数据准确，无栏位缺失，UI界面合理
2.点击组织架构树不同层级，用户列表会根据层
3.级切换不同用户列表，同时切换的层级 </t>
  </si>
  <si>
    <t>T001-18</t>
  </si>
  <si>
    <t>用户信息查找</t>
  </si>
  <si>
    <t>1.管理员身份登录
2.进入用户管理-组织架构管理页面中
3.用户信息通过与人事系统和派工系统对接可以获取到，有满足查询条件的用户</t>
  </si>
  <si>
    <t>验证通过工号查找用户信息</t>
  </si>
  <si>
    <t>1.组织架构管理页面中
2.工号输入符合规范的值，其他不填
3.点击查找</t>
  </si>
  <si>
    <t xml:space="preserve">1.页面展示正常，各字段显示与需求一致
2.成功输入
3.查找到的用户信息准确无误
</t>
  </si>
  <si>
    <t>T001-19</t>
  </si>
  <si>
    <t>验证通过姓名查找用户信息</t>
  </si>
  <si>
    <t>T001-20</t>
  </si>
  <si>
    <t>验证用户状态下拉列表查找用户</t>
  </si>
  <si>
    <t>1.组织架构管理页面中
2.状态下拉列表选择出差
3.点击查找</t>
  </si>
  <si>
    <t xml:space="preserve">1.页面展示正常，各字段显示与需求一致
2.成功选择
3.查找到的用户信息准确无误
</t>
  </si>
  <si>
    <t>T001-21</t>
  </si>
  <si>
    <t>1.组织架构管理页面中
2.状态下拉列表选择空闲
3.点击查找</t>
  </si>
  <si>
    <t>T001-22</t>
  </si>
  <si>
    <t>1.组织架构管理页面中
2.状态下拉列表选择跟进项目
3.点击查找</t>
  </si>
  <si>
    <t>T001-23</t>
  </si>
  <si>
    <t>验证通过联合查找是否正确</t>
  </si>
  <si>
    <t>1.组织架构管理页面中
2.通过多项输入查找用户信息
3.点击查找</t>
  </si>
  <si>
    <t>T001-24</t>
  </si>
  <si>
    <t>验证重置按钮的功能是否正确</t>
  </si>
  <si>
    <t>1.输入查询条件
2.点击查询
3.点击重置</t>
  </si>
  <si>
    <t>1.成功输入查询条件
2.成功查询到用户消息
3.查询条件重置为空，用户列表展示所有用户信息</t>
  </si>
  <si>
    <t>T001-25</t>
  </si>
  <si>
    <t>验证模糊查询</t>
  </si>
  <si>
    <t>1.输入部分工号，部分姓名，选择状态，点击查找 
2.输入工号“10”，姓名“邓”
3.点击查找</t>
  </si>
  <si>
    <t>1.返回工号包括“10”，姓名中包括“邓”的用户列表
2.数量准确</t>
  </si>
  <si>
    <t>T001-26</t>
  </si>
  <si>
    <t>用户列表的数据展示</t>
  </si>
  <si>
    <t>已从人事系统和派工系统同步组织架构信息、角色信息、人员列表、人员详细信息</t>
  </si>
  <si>
    <t>验证用户数据在用户列表中的数据展示</t>
  </si>
  <si>
    <t>查看用户列表中的姓名、工号、性别、职位、联系电话、人员状态、操作等</t>
  </si>
  <si>
    <t xml:space="preserve">数据展示准确无误
</t>
  </si>
  <si>
    <t>T001-27</t>
  </si>
  <si>
    <t>验证用户列表的翻页功能</t>
  </si>
  <si>
    <t>选择页数12345</t>
  </si>
  <si>
    <t>成功翻页，数据展示正确</t>
  </si>
  <si>
    <t>T001-28</t>
  </si>
  <si>
    <t>验证用户列表的跳页功能</t>
  </si>
  <si>
    <t>往跳转至_页中输入5</t>
  </si>
  <si>
    <t>成功跳转至第5页，数据展示正确</t>
  </si>
  <si>
    <t>T001-29</t>
  </si>
  <si>
    <t>验证用户列表的每页显示条数功能</t>
  </si>
  <si>
    <t>选择10条/页或者其他</t>
  </si>
  <si>
    <t>每页数量和展示数据正确</t>
  </si>
  <si>
    <t>T001-30</t>
  </si>
  <si>
    <t>用户信息详情</t>
  </si>
  <si>
    <t>验证人员详情按钮</t>
  </si>
  <si>
    <t xml:space="preserve">1.组织架构管理页面中
2.点击人员详情按钮
</t>
  </si>
  <si>
    <t xml:space="preserve">1.页面展示正常，各字段显示与需求一致
2.成功查看用户详细信息，且不能修改
</t>
  </si>
  <si>
    <t>T001-31</t>
  </si>
  <si>
    <t>验证人员详情信息页面的数据展示</t>
  </si>
  <si>
    <t>查看姓名、日期、电话、状态、职位等数据展示</t>
  </si>
  <si>
    <t>数据展示无误</t>
  </si>
  <si>
    <t>T001-32</t>
  </si>
  <si>
    <t>角色管理</t>
  </si>
  <si>
    <t>角色详情</t>
  </si>
  <si>
    <t>验证角色详情查看角色关联的用户成员</t>
  </si>
  <si>
    <t>点击角色列表的详情按钮</t>
  </si>
  <si>
    <t>角色成员的数据展示准确无误</t>
  </si>
  <si>
    <t>T001-33</t>
  </si>
  <si>
    <t>批量删除</t>
  </si>
  <si>
    <t>验证批量删除按钮</t>
  </si>
  <si>
    <t>1.在角色管理页面中
2.点击批量删除按钮，勾选对个用户
3.点击删除</t>
  </si>
  <si>
    <t xml:space="preserve">1.页面展示正常，各字段显示与需求一致
2.成功勾选
3.成功删除该角色下关联的多个用户，验证数据库是逻辑删除不是物理删除
</t>
  </si>
  <si>
    <t>T001-34</t>
  </si>
  <si>
    <t>关联用户</t>
  </si>
  <si>
    <t>验证关联用户</t>
  </si>
  <si>
    <t>1.在角色管理页面中
2.点击关联用户
3.勾选后用户后保存</t>
  </si>
  <si>
    <t xml:space="preserve">1.页面展示正常，各字段显示与需求一致
2.成功点击
3.成功把人员关联角色的职位
</t>
  </si>
  <si>
    <t>T001-35</t>
  </si>
  <si>
    <t>取消按钮</t>
  </si>
  <si>
    <t>验证取消按钮</t>
  </si>
  <si>
    <t>1.在角色管理页面中
2.点击关联用户
3.勾选用户后后取消</t>
  </si>
  <si>
    <t xml:space="preserve">1.页面展示正常，各字段显示与需求一致
2.成功点击
3.成功勾选，然后取消返回
</t>
  </si>
  <si>
    <t>T001-37</t>
  </si>
  <si>
    <t>权限配置-菜单管理</t>
  </si>
  <si>
    <t>验证角色的权限配置功能</t>
  </si>
  <si>
    <t>1.在角色管理页面中
2.点击一个角色的权限配置
3.勾选菜单权限后点击确定</t>
  </si>
  <si>
    <t>1.登录该角色关联的工号
2.该角色的工号查看不到未勾选的菜单列表</t>
  </si>
  <si>
    <t>T001-38</t>
  </si>
  <si>
    <t>权限配置-按钮权限</t>
  </si>
  <si>
    <t>验证按钮权限的功能</t>
  </si>
  <si>
    <t>1.在角色管理页面中
2.点击一个角色的权限配置
3.在按钮权限中选择项目发起，勾选流程发起权限后点击确定</t>
  </si>
  <si>
    <t>1.登录该角色关联的工号
2.该角色的工号在项目管理-项目发起页面能对勾选的流程进行发起，未勾选的流程无法查看</t>
  </si>
  <si>
    <t>T001-38-1</t>
  </si>
  <si>
    <t>部门数据权限</t>
  </si>
  <si>
    <t>验证部门数据权限的功能</t>
  </si>
  <si>
    <t>1.在角色管理页面中
2.点击一个角色的部门数据权限
3.勾选组织架构上的部门/科室/组</t>
  </si>
  <si>
    <t>1.登录该角色关联的工号
2.该角色的工号在项目管理-项目查询和项目发起页面中，库查看到勾选的部/科室/组的下属人员发起的流程信息。不勾选只能查看到当前用户发起的流程的信息。</t>
  </si>
  <si>
    <t>T001-38-2</t>
  </si>
  <si>
    <t>查找角色</t>
  </si>
  <si>
    <t>验证通过角色名称查找角色信息</t>
  </si>
  <si>
    <t>1.在角色管理页面中
2.角色搜索栏输入角色名称
3.点击查找</t>
  </si>
  <si>
    <t xml:space="preserve">1.页面展示正常，各字段显示与需求一致
2.成功输入
3.成功点击，查找到角色信息
</t>
  </si>
  <si>
    <t>T001-39</t>
  </si>
  <si>
    <t>1.在角色管理页面中
2.角色搜索栏输入角色名称
3.点击查找
4.点击重置</t>
  </si>
  <si>
    <t xml:space="preserve">1.页面展示正常，各字段显示与需求一致
2.成功输入
3.成功点击，查找到角色信息
4.成功重置搜索条件和结果
</t>
  </si>
  <si>
    <t>T001-40</t>
  </si>
  <si>
    <t>输入电气，点击查询</t>
  </si>
  <si>
    <t>成功查询到电气相关的角色，数量准确无误</t>
  </si>
  <si>
    <t>T001-41</t>
  </si>
  <si>
    <t>菜单管理</t>
  </si>
  <si>
    <t>菜单管理的添加</t>
  </si>
  <si>
    <t>1.用户用管理员身份正确登录
2.进入用户管理-菜单管理页面中</t>
  </si>
  <si>
    <t>所有项输入符合规范的数据</t>
  </si>
  <si>
    <t>1.用户管理-菜单管理页面中
2.点击添加
3.所有项输入符合规范的数据
4.点击保存</t>
  </si>
  <si>
    <t xml:space="preserve">1.页面展示正常，各字段显示与需求一致
2.成功点击
3.成功输入数据
4.成功保存在菜单列表里，而且可以在角色管理-角色列表中对角色设置菜单查看权限
</t>
  </si>
  <si>
    <t>T001-42</t>
  </si>
  <si>
    <t>路径编码不输入，其他输入符合规范的值</t>
  </si>
  <si>
    <t>1.用户管理-菜单管理页面中
2.点击添加
3.路径编码不输入，其他输入符合规范的值
4.点击保存</t>
  </si>
  <si>
    <t xml:space="preserve">1.页面展示正常，各字段显示与需求一致
2.成功点击
3.成功输入数据
4.保存失败
</t>
  </si>
  <si>
    <t>T001-43</t>
  </si>
  <si>
    <t>标题不输入，其他输入符合规范的值</t>
  </si>
  <si>
    <t>1.用户管理-菜单管理页面中
2.点击添加
3.标题不输入，其他输入符合规范的值
4.点击保存</t>
  </si>
  <si>
    <t>T001-44</t>
  </si>
  <si>
    <t>父级节点不输入，其他输入符合规范的值</t>
  </si>
  <si>
    <t>1.用户管理-菜单管理页面中
2.点击添加
3.父级节点不输入，其他输入符合规范的值
4.点击保存</t>
  </si>
  <si>
    <t>T001-45</t>
  </si>
  <si>
    <t>图标不输入，自动带出，其他输入符合规范的值</t>
  </si>
  <si>
    <t>1.用户管理-菜单管理页面中
2.点击添加
3.图标不输入，自动带出，其他输入符合规范的值
4.点击保存</t>
  </si>
  <si>
    <t>T001-46</t>
  </si>
  <si>
    <t>资源路径不输入，其他输入符合规范的值</t>
  </si>
  <si>
    <t>1.用户管理-菜单管理页面中
2.点击添加
3.资源路径不输入，其他输入符合规范的值
4.点击保存</t>
  </si>
  <si>
    <t>T001-47</t>
  </si>
  <si>
    <t>类型下拉列表不选择，其他输入符合规范的值</t>
  </si>
  <si>
    <t>1.用户管理-菜单管理页面中
2.点击添加
3.类型下拉列表不选择，其他输入符合规范的值
4.点击保存</t>
  </si>
  <si>
    <t>T001-48</t>
  </si>
  <si>
    <t>排序不输入，其他输入符合规范的值</t>
  </si>
  <si>
    <t>1.用户管理-菜单管理页面中
2.点击添加
3.排序不输入，其他输入符合规范的值
4.点击保存</t>
  </si>
  <si>
    <t>T001-49</t>
  </si>
  <si>
    <t>描述不输入，其他输入符合规范的值</t>
  </si>
  <si>
    <t>1.用户管理-菜单管理页面中
2.点击添加
3.描述不输入，其他输入符合规范的值
4.点击保存</t>
  </si>
  <si>
    <t>T001-50</t>
  </si>
  <si>
    <t>前端组件不输入，其他输入符合规范的值</t>
  </si>
  <si>
    <t>1.用户管理-菜单管理页面中
2.点击添加
3.前段端组件不输入，其他输入符合规范的值
4.点击保存</t>
  </si>
  <si>
    <t xml:space="preserve">1.页面展示正常，各字段显示与需求一致
2.成功点击
3.成功输入数据
4.保存成功
</t>
  </si>
  <si>
    <t>T001-51</t>
  </si>
  <si>
    <t>菜单管理的编辑</t>
  </si>
  <si>
    <t>验证菜单管理页面菜单的编辑功能</t>
  </si>
  <si>
    <t>1.用户管理-菜单管理页面中
2.点击菜单列表中的一项
3.点击编辑，编辑菜单内容
4.成功保存</t>
  </si>
  <si>
    <t xml:space="preserve">1.页面展示正常，各字段显示与需求一致
2.成功点击
3.成功点击，成功编辑菜单内容
4.保存成功
</t>
  </si>
  <si>
    <t>T001-52</t>
  </si>
  <si>
    <t>菜单管理的删除</t>
  </si>
  <si>
    <t>验证菜单管理页面菜单的删除功能</t>
  </si>
  <si>
    <t>1.用户管理-菜单管理页面中
2.菜单列表选择一项
3.点击删除按钮</t>
  </si>
  <si>
    <t>1.页面展示正常，各字段显示与需求一致
2.成功选择要删除的菜单
3.成功删除</t>
  </si>
  <si>
    <t>T001-53</t>
  </si>
  <si>
    <t>菜单管理的搜索</t>
  </si>
  <si>
    <t>验证通过关键字搜索菜单列表的功能</t>
  </si>
  <si>
    <t>1.用户管理-菜单管理页面中
2.菜单列表搜索栏输入菜单关键字
3.点击搜索</t>
  </si>
  <si>
    <t xml:space="preserve">1.页面展示正常，各字段显示与需求一致
2.成功输入
2.成功搜索到相应菜单
</t>
  </si>
  <si>
    <t>T001-54</t>
  </si>
  <si>
    <t>菜单管理的权限</t>
  </si>
  <si>
    <t>验证对角色分配菜单查看权限</t>
  </si>
  <si>
    <t>1.用户管理-角色管理页面中
2.点击角色列表中的菜单权限
3.勾选该角色能查看的菜单
4.点击确定</t>
  </si>
  <si>
    <t xml:space="preserve">1.页面展示正常，各字段显示与需求一致
2.成功点击
3.成功勾选菜单
4.保存成功，该角色不能查看未勾选的菜单
</t>
  </si>
  <si>
    <t>T001-55</t>
  </si>
  <si>
    <t>人员状态统计</t>
  </si>
  <si>
    <t>查找</t>
  </si>
  <si>
    <t>1.在用户管理-人员状态统计页面中
2.用户用管理员身份正确登录
3.已从人事系统和派工系统同步组织架构信息、角色信息、人员列表、人员详细信息</t>
  </si>
  <si>
    <t>1.在用户管理-人员状态统计页面
2.工号输入符合规范的值，其他不填
3.点击查找</t>
  </si>
  <si>
    <t xml:space="preserve">1.页面展示正常，各字段显示与需求一致
2.成功输入
3.成功查找到用户信息
</t>
  </si>
  <si>
    <t>T001-56</t>
  </si>
  <si>
    <t>1.在用户管理-人员状态统计页面
2.姓名输入符合规范的值，其他不填
3.点击查找</t>
  </si>
  <si>
    <t>T001-57</t>
  </si>
  <si>
    <t>验证通过部门查找用户信息</t>
  </si>
  <si>
    <t>1.在用户管理-人员状态统计页面
2.部门输入符合规范的值，其他不填
3.点击查找</t>
  </si>
  <si>
    <t>T001-58</t>
  </si>
  <si>
    <t>验证通过科室查找用户信息</t>
  </si>
  <si>
    <t>1.在用户管理-人员状态统计页面
2.科室输入符合规范的值，其他不填
3.点击查找</t>
  </si>
  <si>
    <t>T001-59</t>
  </si>
  <si>
    <t>T001-60</t>
  </si>
  <si>
    <t>验证通过用户状态的起止时间查找用户信息</t>
  </si>
  <si>
    <t>1.在用户管理-人员状态统计页面
2.输入用户状态的起止时间，其他不填
3.点击查找</t>
  </si>
  <si>
    <t>T001-61</t>
  </si>
  <si>
    <t>验证状态下拉列表查找用户</t>
  </si>
  <si>
    <t>1.在用户管理-人员状态统计页面
2.验证状态下拉列表逐一选择输入，其他不填
3.点击查找</t>
  </si>
  <si>
    <t>T001-62</t>
  </si>
  <si>
    <t>验证联合查找是否正确</t>
  </si>
  <si>
    <t>1.在用户管理-人员状态统计页面
2.多项输入数据
3.点击查找</t>
  </si>
  <si>
    <t xml:space="preserve">1.页面展示正常，各字段显示与需求一致
2.成功输入
3.数据展示正确
</t>
  </si>
  <si>
    <t>T001-63</t>
  </si>
  <si>
    <t>验证模糊查找是否正确</t>
  </si>
  <si>
    <t>1.在用户管理-人员状态统计页面
2.每项分别输入部分数据
3.点击查找</t>
  </si>
  <si>
    <t>T001-64</t>
  </si>
  <si>
    <t xml:space="preserve">1.在用户管理-人员状态统计页面
2.点击人员详情按钮
</t>
  </si>
  <si>
    <t xml:space="preserve">1.页面展示正常，各字段显示与需求一致
2.成功查找到用户信息
</t>
  </si>
  <si>
    <t>T001-65</t>
  </si>
  <si>
    <t>验证图表的数据来源是否正确</t>
  </si>
  <si>
    <t xml:space="preserve">1.在用户管理-人员状态统计页面
2.查询数据库
3.与图表中的数据做对比
</t>
  </si>
  <si>
    <t xml:space="preserve">1.页面展示正常，各字段显示与需求一致
2.成功查找到用户信息
3.图表数据正确
</t>
  </si>
  <si>
    <t>T001-66</t>
  </si>
  <si>
    <t>导出人员状态表</t>
  </si>
  <si>
    <t>验证导出功能是否正确</t>
  </si>
  <si>
    <t>点击导出</t>
  </si>
  <si>
    <t>成功导出人员状态表，而且表单数据展示正确无误</t>
  </si>
  <si>
    <t>T001-67</t>
  </si>
  <si>
    <t>人员状态的饼状图</t>
  </si>
  <si>
    <t>验证人员状态饼状图的数据展示是否正确</t>
  </si>
  <si>
    <t>1.查询各个各个状态的人数和图表作比较
2.点击图表旁边圆点</t>
  </si>
  <si>
    <t>1.用户列表的数据和图表一致
2.点击后图表的显示颜色改变</t>
  </si>
  <si>
    <t>T001-68</t>
  </si>
  <si>
    <t>设备管理</t>
  </si>
  <si>
    <t>设备套餐配置</t>
  </si>
  <si>
    <t>套餐查询</t>
  </si>
  <si>
    <t>在设备管理-设备套餐配置页面中</t>
  </si>
  <si>
    <t>验证套餐名称搜索功能</t>
  </si>
  <si>
    <t>套餐名称输入符合规范的值，点击搜索</t>
  </si>
  <si>
    <t>成功输入，搜索成功</t>
  </si>
  <si>
    <t>T002-1</t>
  </si>
  <si>
    <t>验证套餐名称的数据类型</t>
  </si>
  <si>
    <t>套餐名称各种数据类型的数据，点击搜索</t>
  </si>
  <si>
    <t>成功输入，搜索成成功能满足项目要求</t>
  </si>
  <si>
    <t>T002-2</t>
  </si>
  <si>
    <t>验证套餐名称的数据长度</t>
  </si>
  <si>
    <t>套餐名称输入各种长度的字符</t>
  </si>
  <si>
    <t>成功输入，搜索成功能满足项目要求</t>
  </si>
  <si>
    <t>T002-3</t>
  </si>
  <si>
    <t>新增套餐</t>
  </si>
  <si>
    <t>在设备管理-设备套餐配置页-新增面中</t>
  </si>
  <si>
    <t>验证套餐项目不填</t>
  </si>
  <si>
    <t>1.点击新增按钮
2.套餐项目不填，其他输入符合规范的值
3.点击确定</t>
  </si>
  <si>
    <t>1.UI展示正常
2.成功输入
3.新增失败</t>
  </si>
  <si>
    <t>T002-4</t>
  </si>
  <si>
    <t>验证关联保养内容不选</t>
  </si>
  <si>
    <t>1.点击新增按钮
2.关联保养内容不选，其他输入符合规范的值
3.点击确定</t>
  </si>
  <si>
    <t>T002-5</t>
  </si>
  <si>
    <t>验证关联机组型号不选</t>
  </si>
  <si>
    <t>1.点击新增按钮
2.关联机组型号不选，其他输入符合规范的值
3.点击确定</t>
  </si>
  <si>
    <t>T002-6</t>
  </si>
  <si>
    <t>验证套餐描述不填</t>
  </si>
  <si>
    <t>1.点击新增按钮
2.套餐描述不填，其他输入符合规范的值
3.点击确定</t>
  </si>
  <si>
    <t>1.成功新增
2.成功输入
3.成功添加</t>
  </si>
  <si>
    <t>T002-7</t>
  </si>
  <si>
    <t>验证套餐名称的数据类型和数据长度</t>
  </si>
  <si>
    <t>1.点击新增按钮
2.套餐名称输入各类数据，其他输入符合规范的值
3.点击确定</t>
  </si>
  <si>
    <t>T002-8</t>
  </si>
  <si>
    <t>验证套餐项目的数据类型和数据长度</t>
  </si>
  <si>
    <t>1.点击新增按钮
2.套餐项目输入各类数据，其他输入符合规范的值
3.点击确定</t>
  </si>
  <si>
    <t>T002-9</t>
  </si>
  <si>
    <t>验证套餐描述的数据类型和数据长度</t>
  </si>
  <si>
    <t>1.点击新增按钮
2.套餐描述输入各类数据，其他输入符合规范的值
3.点击确定</t>
  </si>
  <si>
    <t>T002-10</t>
  </si>
  <si>
    <t>验证取消功能</t>
  </si>
  <si>
    <t>1.点击新增按钮
2.所以项输入符合规范的值
3.点击取消</t>
  </si>
  <si>
    <t>1.UI展示正常
2.成功输入
3.新增返回</t>
  </si>
  <si>
    <t>T002-11</t>
  </si>
  <si>
    <t>验证管理员自定义套餐内容的功能</t>
  </si>
  <si>
    <t>1.输入套餐名称，套餐项目
2.点击关联保养内容，勾选保养内容
3.关联机型
4.点击确认</t>
  </si>
  <si>
    <t>1.成功输入
2.成功点击，勾选
3.成功选择
4.成功新增套餐</t>
  </si>
  <si>
    <t>T002-12</t>
  </si>
  <si>
    <t>自定义套餐保养内容</t>
  </si>
  <si>
    <t>验证套餐关联机型的功能</t>
  </si>
  <si>
    <t>1.输入套餐名称，套餐项目
2.点击关联保养内容，勾选保养内容
3.关联机型，勾选机型
4.点击确认</t>
  </si>
  <si>
    <t>1.成功输入
2.成功点击，勾选
3.成功点击，勾选
4.成功新增套餐</t>
  </si>
  <si>
    <t>T002-13</t>
  </si>
  <si>
    <t>验证管理员自定义套餐的保养次数后，套餐金额是否正确</t>
  </si>
  <si>
    <t>1.输入套餐名称，套餐项目
2.选择自定义保养内容和保养次数
3.关联机型
4.点击新增，查看套餐价格</t>
  </si>
  <si>
    <t>1.成功输入
2.成功输入
3.成功关联
4.金额显示计算无误</t>
  </si>
  <si>
    <t>T002-14</t>
  </si>
  <si>
    <t>验证管理员自定义套餐的保养次数后，套餐金额舍去方式是否正确</t>
  </si>
  <si>
    <t>1.输入套餐名称，套餐项目
2.选择自定义保养内容，保养金额设置一个金额为3.333和一个3.336
3.关联机型
4.点击新增，查看套餐价格</t>
  </si>
  <si>
    <t>1.成功输入
2.成功输入
3.成功关联
4.金额显示计算无误，小数点后两位起四舍五入</t>
  </si>
  <si>
    <t>T002-15</t>
  </si>
  <si>
    <t>在设备管理-设备套餐配置页面中，用户为子管理员或超级管理员</t>
  </si>
  <si>
    <t>验证新增后取消按钮的功能</t>
  </si>
  <si>
    <t>1.点击新增
2.输入数据后点击取消</t>
  </si>
  <si>
    <t>1.成功新增
2.成功取消</t>
  </si>
  <si>
    <t>T002-16</t>
  </si>
  <si>
    <t>在设备管理-设备套餐配置页面中-新增-关联保养内容页面中</t>
  </si>
  <si>
    <t>验证保养内容的新增</t>
  </si>
  <si>
    <t xml:space="preserve">
1.点击新增
2.输入保养内容
3.输入保养费用
4.点击确认</t>
  </si>
  <si>
    <t>1.成功点击
2.成功输入
3.成功输入
4.成功新增套餐内的保养内容</t>
  </si>
  <si>
    <t>T002-17</t>
  </si>
  <si>
    <t>验证保养内容的新增页面的取消按钮</t>
  </si>
  <si>
    <t xml:space="preserve">
1.点击新增
2.输入保养内容
3.输入保养费用
4.点击取消</t>
  </si>
  <si>
    <t>1.成功点击
2.成功输入
3.成功输入
4.取消新增并返回</t>
  </si>
  <si>
    <t>T002-18</t>
  </si>
  <si>
    <t>验证保养内容的新增页面保养内容不输入</t>
  </si>
  <si>
    <t xml:space="preserve">
1.点击新增
2.不输入保养内容
3.输入保养费用
4.点击确认</t>
  </si>
  <si>
    <t>1.成功点击
2.成功输入
3.成功输入
4.新增失败</t>
  </si>
  <si>
    <t>T002-19</t>
  </si>
  <si>
    <t>验证保养内容的新增页面保养费用不输入</t>
  </si>
  <si>
    <t xml:space="preserve">
1.点击新增
2.输入保养内容
3.不输入保养费用
4.点击确认</t>
  </si>
  <si>
    <t>T002-20</t>
  </si>
  <si>
    <t>验证保养内容的新增页面保养内容的数据类型和数据长度</t>
  </si>
  <si>
    <t xml:space="preserve">
1.点击新增
2.保养内容输入各种类型的数据，中文英文数字符号等
3.保养费用输入符合规范的值
4.点击确认</t>
  </si>
  <si>
    <t>1.成功点击
2.成功输入
3.成功输入
4.新增成功</t>
  </si>
  <si>
    <t>T002-21</t>
  </si>
  <si>
    <t>验证保养内容的新增页面保养费用的数据类型和数据长度</t>
  </si>
  <si>
    <t xml:space="preserve">
1.点击新增
2.保养内容输入输入符合规范的值
3.保养费用输入非负数字
4.点击确认</t>
  </si>
  <si>
    <t>T002-22</t>
  </si>
  <si>
    <t>验证保养内容的删除</t>
  </si>
  <si>
    <t>1.勾选套餐内的保养内容
2.点击删除</t>
  </si>
  <si>
    <t>1.成功勾选
2.成功删除</t>
  </si>
  <si>
    <t>T002-23</t>
  </si>
  <si>
    <t>验证关联保养内容的取消按钮</t>
  </si>
  <si>
    <t>1.勾选套餐内的保养内容
2.点击取消</t>
  </si>
  <si>
    <t>1.成功勾选
2.成功取消并返回</t>
  </si>
  <si>
    <t>T002-24</t>
  </si>
  <si>
    <t>自定义套餐的关联机型</t>
  </si>
  <si>
    <t>在设备管理-设备套餐配置页面中-新增-关联机组型号页面中</t>
  </si>
  <si>
    <t>验证关联机组型号查询功能</t>
  </si>
  <si>
    <t>1.成功输入
2.点击查询</t>
  </si>
  <si>
    <t>1.输入成功
2.成功查询</t>
  </si>
  <si>
    <t>T002-25</t>
  </si>
  <si>
    <t>验证关联机组型号新增功能</t>
  </si>
  <si>
    <t>1.点击新增
2.输入机组型号
3.输入机型系列
4.点击确认</t>
  </si>
  <si>
    <t>1.成功点击
2.成功输入
3.成功输入
4.新增机组型号成功</t>
  </si>
  <si>
    <t>T002-26</t>
  </si>
  <si>
    <t>验证关联机组型号新增页面的机组型号不输</t>
  </si>
  <si>
    <t>1.点击新增
2.不输入机组型号
3.输入机型系列
4.点击确认</t>
  </si>
  <si>
    <t>T002-27</t>
  </si>
  <si>
    <t>验证关联机组型号新增页面的机型系列不输</t>
  </si>
  <si>
    <t>1.点击新增
2.输入机组型号
3.不输入机型系列
4.点击确认</t>
  </si>
  <si>
    <t>T002-28</t>
  </si>
  <si>
    <t>验证关联机组型号新增页面机组型号的数据长度和数据类型</t>
  </si>
  <si>
    <t xml:space="preserve">
1.点击新增
2.机组型号输入各种类型的数据
3.机型系列输入符合规范的值
4.点击确认</t>
  </si>
  <si>
    <t>T002-29</t>
  </si>
  <si>
    <t>验证关联机组型号新增页面机型系列的数据长度和数据类型</t>
  </si>
  <si>
    <t xml:space="preserve">
1.点击新增
2.机组型号输入符合规范的值
3.机型系列输入各种类型的数据
4.点击确认</t>
  </si>
  <si>
    <t>T002-30</t>
  </si>
  <si>
    <t>验证关联机组型号/机型系列删除功能</t>
  </si>
  <si>
    <t>1.勾选所属机型列表
2.点击删除</t>
  </si>
  <si>
    <t>T002-31</t>
  </si>
  <si>
    <t>验证关联机组型号取消功能</t>
  </si>
  <si>
    <t>1.点击关联机组型号
2.点击取消</t>
  </si>
  <si>
    <t>1.成功点击
2.成功取消并返回</t>
  </si>
  <si>
    <t>T002-32</t>
  </si>
  <si>
    <t>详情</t>
  </si>
  <si>
    <t>在设备管理-套餐配置中</t>
  </si>
  <si>
    <t>验证详情按钮</t>
  </si>
  <si>
    <t>点击套餐配置列表中的详情按钮</t>
  </si>
  <si>
    <t>成功查看到套餐明细，且不能修改套餐信息</t>
  </si>
  <si>
    <t>T002-33</t>
  </si>
  <si>
    <t>删除</t>
  </si>
  <si>
    <t>在设备管理-套餐配置中，套餐为已关闭的套餐</t>
  </si>
  <si>
    <t>验证删除按钮，对已关闭的套餐进行删除</t>
  </si>
  <si>
    <t>点击套餐配置列表中的删除按钮</t>
  </si>
  <si>
    <t>成功删除已关闭套餐</t>
  </si>
  <si>
    <t>T002-34</t>
  </si>
  <si>
    <t>关闭</t>
  </si>
  <si>
    <t>在设备管理-套餐配置中，套餐为已上线的套餐</t>
  </si>
  <si>
    <t>验证关闭按钮，对已上线的套餐进行关闭</t>
  </si>
  <si>
    <t>点击套餐配置列表中的关闭按钮</t>
  </si>
  <si>
    <t>成功关闭已有套餐，用户不能再购买</t>
  </si>
  <si>
    <t>T002-35</t>
  </si>
  <si>
    <t>上线</t>
  </si>
  <si>
    <t>在设备管理-套餐配置中，套餐为新建未上线的套餐</t>
  </si>
  <si>
    <t>验证上线按钮，对新增的套餐进行上线</t>
  </si>
  <si>
    <t>点击套餐配置列表上线按钮</t>
  </si>
  <si>
    <t>成功上线，用户能在设备套餐购买页面购买</t>
  </si>
  <si>
    <t>T002-36</t>
  </si>
  <si>
    <t>编辑</t>
  </si>
  <si>
    <t>在设备管理-套餐配置中，套餐非已上线的套餐</t>
  </si>
  <si>
    <t>验证编辑按钮</t>
  </si>
  <si>
    <t>点击编辑按钮，进入编辑页面</t>
  </si>
  <si>
    <t>能够修改套餐内的数据</t>
  </si>
  <si>
    <t>T002-37</t>
  </si>
  <si>
    <t>验证编辑套餐后的提示信息是否正确</t>
  </si>
  <si>
    <t>点击编辑，修改套餐信息，点击确定</t>
  </si>
  <si>
    <t>提示修改成功</t>
  </si>
  <si>
    <t>T002-38</t>
  </si>
  <si>
    <t>套餐列表的数据展示</t>
  </si>
  <si>
    <t>验证套餐列表的数据展示</t>
  </si>
  <si>
    <t>查看套餐列表的数据展示和ui</t>
  </si>
  <si>
    <t>无栏位缺失，列表数据准确，ui符合要求</t>
  </si>
  <si>
    <t>T002-39</t>
  </si>
  <si>
    <t>设备套餐购买</t>
  </si>
  <si>
    <t>下单</t>
  </si>
  <si>
    <t>在设备管理-设备套餐购买页面中，套餐为已上线的套餐</t>
  </si>
  <si>
    <t>验证购买套餐下单功能是否正确</t>
  </si>
  <si>
    <t xml:space="preserve">1.在设备管理-设备套餐购买页面中
2.所有输入项输入符合规范的值
3.点击确定
</t>
  </si>
  <si>
    <t>彭旭棋
工号：XS13326692994</t>
  </si>
  <si>
    <t>1.UI界面与需求一致
2.成功输入
3.购买成功</t>
  </si>
  <si>
    <t>T002-40</t>
  </si>
  <si>
    <t>验证保养次数不填，其他输入符合规范的值</t>
  </si>
  <si>
    <t xml:space="preserve">1.在设备管理-设备套餐购买页面中
2.保养次数不填（套餐默认次数），其他输入符合规范的值
3.点击确定
</t>
  </si>
  <si>
    <t>T002-41</t>
  </si>
  <si>
    <t>验证各项保养次数的数据类型是否正确</t>
  </si>
  <si>
    <t xml:space="preserve">1.在设备管理-设备套餐购买页面中
2.保养次数只能输入正整数
</t>
  </si>
  <si>
    <t xml:space="preserve">1.UI界面与需求一致
2.成功输入
</t>
  </si>
  <si>
    <t>T002-42</t>
  </si>
  <si>
    <t>验证各项保养次数的数据长度是否正确</t>
  </si>
  <si>
    <t>1.在设备管理-设备套餐购买页面中
2.保养次数输入超出长度的字符，其他输入符合规范的值
3.点击确认</t>
  </si>
  <si>
    <t>1.UI界面与需求一致
2.成功输入
3.购买失败</t>
  </si>
  <si>
    <t>T002-43</t>
  </si>
  <si>
    <t>验证取消按钮功能是否正确</t>
  </si>
  <si>
    <t>1.在设备管理-设备套餐购买页面中
2.所有项输入符合规范的值
3.点击取消</t>
  </si>
  <si>
    <t>1.UI界面与需求一致
2.成功输入
3.成功取消</t>
  </si>
  <si>
    <t>T002-44</t>
  </si>
  <si>
    <t>验证总金额是否正确</t>
  </si>
  <si>
    <t>1.在设备管理-设备套餐购买页面中
2.所有项输入符合规范的值
3.查看总金额
4.点击确定</t>
  </si>
  <si>
    <t>1.UI界面与需求一致
2.成功输入
3.金额正确
4.成功下单</t>
  </si>
  <si>
    <t>T002-45</t>
  </si>
  <si>
    <t>验证金额小数的舍入方式是否正确</t>
  </si>
  <si>
    <t>购买带两位小数的套餐</t>
  </si>
  <si>
    <t>精确到小数点后两位，四舍五入</t>
  </si>
  <si>
    <t>T002-46</t>
  </si>
  <si>
    <t>验证维保合同模板下载功能是否正确</t>
  </si>
  <si>
    <t>1.在设备管理-设备套餐购买页面中，点击详情
2.点击下载维保合同模板下载
3.点击下载</t>
  </si>
  <si>
    <t>1.UI与需求一致
2.成功点击
3.下载成功</t>
  </si>
  <si>
    <t>T002-47</t>
  </si>
  <si>
    <t>验证维保合同报价单下载功能是否正确</t>
  </si>
  <si>
    <t>1.在设备管理-设备套餐购买页面中，点击详情
2.点击下载维保合同报价单下载
3.点击下载</t>
  </si>
  <si>
    <t>T002-48</t>
  </si>
  <si>
    <t>验证详情中套餐数据展示是否正常</t>
  </si>
  <si>
    <t>查看数据，对比下单页面的套餐数据</t>
  </si>
  <si>
    <t>与需求一致</t>
  </si>
  <si>
    <t>T002-49</t>
  </si>
  <si>
    <t>验证详情页面返回功能</t>
  </si>
  <si>
    <t>点击返回或点击页面空白处</t>
  </si>
  <si>
    <t>成功返回上一级</t>
  </si>
  <si>
    <t>T002-50</t>
  </si>
  <si>
    <t>在线支付</t>
  </si>
  <si>
    <t>验证微信支付功能是否正常</t>
  </si>
  <si>
    <t>下单后对订单进行支付</t>
  </si>
  <si>
    <t>跳转到格力的支付接口，成功支付</t>
  </si>
  <si>
    <t>T002-51</t>
  </si>
  <si>
    <t>在设备管理-设备套餐购买-购买记录页面中</t>
  </si>
  <si>
    <t>对购买记录中未支付的订单进行支付</t>
  </si>
  <si>
    <t>T002-52</t>
  </si>
  <si>
    <t>设备套餐购买-购买记录</t>
  </si>
  <si>
    <t>验证购买记录的详情功能是否正确</t>
  </si>
  <si>
    <t>点击详情</t>
  </si>
  <si>
    <t>成功查看到下单信息，而且数据展示无误</t>
  </si>
  <si>
    <t>T002-53</t>
  </si>
  <si>
    <t>验证详情页面的返回按钮</t>
  </si>
  <si>
    <t>成功输入，成功取消</t>
  </si>
  <si>
    <t>T002-54</t>
  </si>
  <si>
    <t>验证购买记录通过套餐名称的查询功能是否正确</t>
  </si>
  <si>
    <t>套餐名称输入数据，点击查询</t>
  </si>
  <si>
    <t>成功输入，查询结果正确</t>
  </si>
  <si>
    <t>T002-55</t>
  </si>
  <si>
    <t>验证购买记录通过交易时间的查询功能是否正确</t>
  </si>
  <si>
    <t>交易时间输入数据，点击查询</t>
  </si>
  <si>
    <t>T002-56</t>
  </si>
  <si>
    <t>验证购买记录通过机组型号的查询功能是否正确</t>
  </si>
  <si>
    <t>机组型号输入数据，点击查询</t>
  </si>
  <si>
    <t>T002-57</t>
  </si>
  <si>
    <t>验证查询功能的联合查询是否正确</t>
  </si>
  <si>
    <t>各项输入数据</t>
  </si>
  <si>
    <t>T002-58</t>
  </si>
  <si>
    <t>验证购买记录列表的数据展示是否正确</t>
  </si>
  <si>
    <t>查看数据展示和UI是否符合要求</t>
  </si>
  <si>
    <t>T002-59</t>
  </si>
  <si>
    <t>设备数据展示</t>
  </si>
  <si>
    <t>查询</t>
  </si>
  <si>
    <t>在设备管理-设备数据展示页面中</t>
  </si>
  <si>
    <t>验证通过订单号查询设备信息</t>
  </si>
  <si>
    <t>1.登录工号100005747傅崇义（满权限）
2.点击设备管理-设备数据展示
3.订单号输入“20191025001”，点击查询</t>
  </si>
  <si>
    <t xml:space="preserve">傅崇义（满权限）
工号：100005747
</t>
  </si>
  <si>
    <t>1.G平台成功授权登录
2.弹出设备数据展示页面
3.检索出该订单号的设备信息</t>
  </si>
  <si>
    <t>T002-60</t>
  </si>
  <si>
    <t>验证通过出货日期查询设备信息</t>
  </si>
  <si>
    <t>1.登录工号100005747傅崇义（满权限）
2.点击设备管理-设备数据展示
3.出货日期选择“2019-01-25-2019-01-26”，点击查询</t>
  </si>
  <si>
    <t>1.G平台成功授权登录
2.弹出设备数据展示页面
3.显示出该出货时间段的设备信息</t>
  </si>
  <si>
    <t>验证通过条形码查询设备信息</t>
  </si>
  <si>
    <t>1.登录工号100005747傅崇义（满权限）
2.点击设备管理-设备数据展示
3.条形码输入“10201910251”，点击查询</t>
  </si>
  <si>
    <t>1.G平台成功授权登录
2.弹出设备数据展示页面
3.检索出该条形码的设备信息</t>
  </si>
  <si>
    <t>验证通过工程名称查询设备信息</t>
  </si>
  <si>
    <t>1.登录工号100005747傅崇义（满权限）
2.点击设备管理-设备数据展示
3.订单号输入“测试”，点击查询</t>
  </si>
  <si>
    <t>1.G平台成功授权登录
2.弹出设备数据展示页面
3.检索出工程名称为“测试”的设备信息</t>
  </si>
  <si>
    <t>验证通过当前状态查询设备信息</t>
  </si>
  <si>
    <t>1.登录工号100005747傅崇义（满权限）
2.点击设备管理-设备数据展示
3.当前状态下拉列表每项选择一次，点击查询</t>
  </si>
  <si>
    <t>1.G平台成功授权登录
2.弹出设备数据展示页面
3.检索出满足当前状态的设备的设备信息，下拉列表各项有效</t>
  </si>
  <si>
    <t>验证通过监理日期查询设备信息</t>
  </si>
  <si>
    <t>1.登录工号100005747傅崇义（满权限）
2.点击设备管理-设备数据展示
3.监理日期输入“2019-02-01-2019-06-01”，点击查询</t>
  </si>
  <si>
    <t>1.G平台成功授权登录
2.弹出设备数据展示页面
3.检索出监理日期在该时段内的设备信息</t>
  </si>
  <si>
    <t>验证通过进场日期查询设备信息</t>
  </si>
  <si>
    <t>1.登录工号100005747傅崇义（满权限）
2.点击设备管理-设备数据展示
3.进场日期输入“2019-02-01-2019-06-01”，点击查询</t>
  </si>
  <si>
    <t>1.G平台成功授权登录
2.弹出设备数据展示页面
3.检索出进场日期在该时段内的设备信息</t>
  </si>
  <si>
    <t>验证通过调试日期查询设备信息</t>
  </si>
  <si>
    <t>1.登录工号100005747傅崇义（满权限）
2.点击设备管理-设备数据展示
3.调试日期输入“2019-02-01-2019-06-01”，点击查询</t>
  </si>
  <si>
    <t>1.G平台成功授权登录
2.弹出设备数据展示页面
3.检索出调试日期在该时段内的设备信息</t>
  </si>
  <si>
    <t>验证查询的重置按钮的功能</t>
  </si>
  <si>
    <t>1.登录工号100005747傅崇义（满权限）
2.点击设备管理-设备数据展示
3.订单号输入“20191025001”，点击查询
4.点击重置</t>
  </si>
  <si>
    <t>1.G平台成功授权登录
2.弹出设备数据展示页面
3.检索出该订单号的设备信息
4.成功重置检索条件和检索列表</t>
  </si>
  <si>
    <t>导出</t>
  </si>
  <si>
    <t>验证导出设备数据表（生命周期）的功能</t>
  </si>
  <si>
    <t>1.登录工号100005747傅崇义（满权限）
2.点击设备管理-设备数据展示
3.点击导出按钮</t>
  </si>
  <si>
    <t>1.G平台成功授权登录
2.弹出设备数据展示页面
3.浏览器开始下载设备数据表</t>
  </si>
  <si>
    <t>验证设备数据展示详情（生命周期）的数据展示</t>
  </si>
  <si>
    <t>1.登录工号100005747傅崇义（满权限）
2.点击设备管理-设备数据展示
3.点击设备信息列表的详情</t>
  </si>
  <si>
    <t>1.G平台成功授权登录
2.弹出设备数据展示页面
3.弹出设备生命周期页面 ，每条设备的生命周期数据展示准确无误，且无栏位缺失。</t>
  </si>
  <si>
    <t>图文档管理</t>
  </si>
  <si>
    <t>图文档同步存储</t>
  </si>
  <si>
    <t>在图文档管理-图文档同步页面中</t>
  </si>
  <si>
    <t>验证通过文档编号查询图文档信息</t>
  </si>
  <si>
    <t>1.在图文档管理-图文档同步存储页面中
2.文档编号输入符合规范的值，其它不填
3.点击查询</t>
  </si>
  <si>
    <t xml:space="preserve">1.页面展示正常，各字段显示与需求一致
2.成功输入
3.成功查询到图文档信息
</t>
  </si>
  <si>
    <t>T007-1</t>
  </si>
  <si>
    <t>验证通过条形码查询图文档信息</t>
  </si>
  <si>
    <t>1.在图文档管理-图文档同步存储页面中
2.条形码输入符合规范的值，其它不填
3.点击查询</t>
  </si>
  <si>
    <t>验证产品型号查询图文档信息</t>
  </si>
  <si>
    <t>1.在图文档管理-图文档同步存储页面中
2.产品编号输入符合规范的值，其它不填
3.点击查询</t>
  </si>
  <si>
    <t>验证通过成品码查询图文档信息</t>
  </si>
  <si>
    <t>1.在图文档管理-图文档同步存储页面中
2.成品码输入符合规范的值，其它不填
3.点击查询</t>
  </si>
  <si>
    <t>验证通过文档名称查询图文档信息</t>
  </si>
  <si>
    <t>1.在图文档管理-图文档同步存储页面中
2.文档名称输入符合规范的值，其它不填
3.点击查询</t>
  </si>
  <si>
    <t xml:space="preserve">1.页面展示正常，各字段显示与需求一致
2.成功输入
4.成功查询到图文档信息
</t>
  </si>
  <si>
    <t>验证通过系列名称查询图文档信息</t>
  </si>
  <si>
    <t>1.在图文档管理-图文档同步存储页面中
2.系列名称输入符合规范的值，其它不填
3.点击查询</t>
  </si>
  <si>
    <t xml:space="preserve">1.页面展示正常，各字段显示与需求一致
2.成功输入
5.成功查询到图文档信息
</t>
  </si>
  <si>
    <t>验证通过联合查询图文档信息</t>
  </si>
  <si>
    <t>1.在图文档管理-图文档同步存储页面中
2.各项输入符合规范的值
3.点击查询</t>
  </si>
  <si>
    <t>验证通过模糊查询</t>
  </si>
  <si>
    <t>每项可输入文本框输入一部分内容进行检索</t>
  </si>
  <si>
    <t>检索到包含该字段的图文档</t>
  </si>
  <si>
    <t>验证重置按钮是否正确</t>
  </si>
  <si>
    <t xml:space="preserve">1.在图文档管理-图文档同步存储页面中
2.输入产品型号
3.点击重置
</t>
  </si>
  <si>
    <t xml:space="preserve">1.页面展示正常，各字段显示与需求一致
2.成功输入
2.搜索条件和搜索结果成功重置
</t>
  </si>
  <si>
    <t>验证左侧的商业用途-机型-系列的树形结构检索图文档信息</t>
  </si>
  <si>
    <t xml:space="preserve">1.在图文档管理-图文档同步存储页面中
2.点击左侧的商业用途-机型-系列的树形结构
</t>
  </si>
  <si>
    <t>1.页面展示正常，各字段显示与需求一致
2.成功查询到图文档信息</t>
  </si>
  <si>
    <t>T007-2</t>
  </si>
  <si>
    <t>下载</t>
  </si>
  <si>
    <t>验证下载功能是否正确</t>
  </si>
  <si>
    <t xml:space="preserve">点击下载安按钮
</t>
  </si>
  <si>
    <t>word，excl，pppt下载图文档时转换为PDF格式，并添加用户身份份识别水印；其他类型的文件直接下载</t>
  </si>
  <si>
    <t>T007-3</t>
  </si>
  <si>
    <t>验证详情功能是否正确</t>
  </si>
  <si>
    <t>点击详情按钮</t>
  </si>
  <si>
    <t>成功查看图文档且不能修改图文档信息</t>
  </si>
  <si>
    <t>在线预览</t>
  </si>
  <si>
    <t>验证预览功能是否正确</t>
  </si>
  <si>
    <t>点击预览按钮</t>
  </si>
  <si>
    <t>word，excl，pppt在线预览，其他类型下载预览</t>
  </si>
  <si>
    <t>图文档查检索</t>
  </si>
  <si>
    <t>在图文档管理-图文档检索页面中，新建有满足检索条件的图文档</t>
  </si>
  <si>
    <t>1.在图文档管理-图文档检索页面中
2.文档编号输入符合规范的值，其它不填
3.点击查询</t>
  </si>
  <si>
    <t>T003-01</t>
  </si>
  <si>
    <t>1.在图文档管理-图文档检索页面中
2.条形码输入符合规范的值，其它不填
3.点击查询</t>
  </si>
  <si>
    <t>T003-02</t>
  </si>
  <si>
    <t>1.在图文档管理-图文档检索页面中
2.产品编号输入符合规范的值，其它不填
3.点击查询</t>
  </si>
  <si>
    <t>T003-03</t>
  </si>
  <si>
    <t>1.在图文档管理-图文档检索页面中
2.成品码输入符合规范的值，其它不填
3.点击查询</t>
  </si>
  <si>
    <t>T003-04</t>
  </si>
  <si>
    <t>1.在图文档管理-图文档检索页面中
2.文档名称输入符合规范的值，其它不填
3.点击查询</t>
  </si>
  <si>
    <t>T003-05</t>
  </si>
  <si>
    <t>1.在图文档管理-图文档检索页面中
2.系列名称输入符合规范的值，其它不填
3.点击查询</t>
  </si>
  <si>
    <t>T003-06</t>
  </si>
  <si>
    <t>验证来源类型查询图文档信息</t>
  </si>
  <si>
    <t>1.在图文档管理-图文档检索页面中
2.来源类型下拉列表逐次进行选择，其它不填
3.点击查询</t>
  </si>
  <si>
    <t xml:space="preserve">1.页面展示正常，各字段显示与需求一致
2.成功输入
6.成功查询到图文档信息
</t>
  </si>
  <si>
    <t>T003-07</t>
  </si>
  <si>
    <t>1.在图文档管理-图文档检索页面中
2.各项输入符合规范的值
3.点击查询</t>
  </si>
  <si>
    <t>T003-08</t>
  </si>
  <si>
    <t>检索到包含字段的图文档</t>
  </si>
  <si>
    <t>T003-09</t>
  </si>
  <si>
    <t xml:space="preserve">1.在图文档管理-图文档检索页面中
2.输入产品型号
3.点击重置
</t>
  </si>
  <si>
    <t>T003-10</t>
  </si>
  <si>
    <t xml:space="preserve">1.在图文档管理-图文档检索页面中
2.点击左侧的商业用途-机型-系列的树形结构
</t>
  </si>
  <si>
    <t>T003-11</t>
  </si>
  <si>
    <t>在图文档管理-图文档检索页面中</t>
  </si>
  <si>
    <t>T003-12</t>
  </si>
  <si>
    <t>T003-13</t>
  </si>
  <si>
    <t>T003-14</t>
  </si>
  <si>
    <t>历史记录</t>
  </si>
  <si>
    <t>验证历史记录功能是否正确</t>
  </si>
  <si>
    <t>勾选历史记录单选框</t>
  </si>
  <si>
    <t>成功查看到过往版本</t>
  </si>
  <si>
    <t>T003-15</t>
  </si>
  <si>
    <t>图文档查保密</t>
  </si>
  <si>
    <t>在图文档管理-图文档保密页面中，有满足检索条件的图文档</t>
  </si>
  <si>
    <t>1.在图文档管理-图文档保密页面中
2.文档编号输入符合规范的值，其它不填
3.点击查询</t>
  </si>
  <si>
    <t>T003-16</t>
  </si>
  <si>
    <t>1.在图文档管理-图文档保密页面中
2.条形码输入符合规范的值，其它不填
3.点击查询</t>
  </si>
  <si>
    <t>T003-17</t>
  </si>
  <si>
    <t>1.在图文档管理-图文档保密页面中
2.产品编号输入符合规范的值，其它不填
3.点击查询</t>
  </si>
  <si>
    <t>T003-18</t>
  </si>
  <si>
    <t>1.在图文档管理-图文档保密页面中
2.成品码输入符合规范的值，其它不填
3.点击查询</t>
  </si>
  <si>
    <t>T003-19</t>
  </si>
  <si>
    <t>1.在图文档管理-图文档保密页面中
2.文档名称输入符合规范的值，其它不填
3.点击查询</t>
  </si>
  <si>
    <t>T003-20</t>
  </si>
  <si>
    <t>1.在图文档管理-图文档保密页面中
2.系列名称输入符合规范的值，其它不填
3.点击查询</t>
  </si>
  <si>
    <t>T003-21</t>
  </si>
  <si>
    <t>1.在图文档管理-图文档保密页面中
2.来源类型下拉列表逐次进行选择，其它不填
3.点击查询</t>
  </si>
  <si>
    <t>T003-22</t>
  </si>
  <si>
    <t>1.在图文档管理-图文档保密页面中
2.各项输入符合规范的值
3.点击查询</t>
  </si>
  <si>
    <t>T003-23</t>
  </si>
  <si>
    <t>T003-24</t>
  </si>
  <si>
    <t xml:space="preserve">1.在图文档管理-图文档保密页面中
2.输入产品型号
3.点击重置
</t>
  </si>
  <si>
    <t>T003-25</t>
  </si>
  <si>
    <t xml:space="preserve">1.在图文档管理-图文档保密页面中
2.点击左侧的商业用途-机型-系列的树形结构
</t>
  </si>
  <si>
    <t>T003-26</t>
  </si>
  <si>
    <t>新增图文档</t>
  </si>
  <si>
    <t>在图文档管理-图文档保密-新增图文档页面中</t>
  </si>
  <si>
    <t>验证所有项都都输入符合规范的值</t>
  </si>
  <si>
    <t xml:space="preserve">1.在图文档管理-图文档保密-新增图文档页面中
2.必填项都填符合规范的值，其它不填
3.点击新增
</t>
  </si>
  <si>
    <t xml:space="preserve">1.页面展示正常，各字段显示与需求一致
2.成功输入
3.成功新增图文档
</t>
  </si>
  <si>
    <t>T003-28</t>
  </si>
  <si>
    <t>验证描述内容不填</t>
  </si>
  <si>
    <t xml:space="preserve">1.在图文档管理-图文档保密-新增图文档页面中
2.内容不填，其它输入符合规范的值
3.点击新增
</t>
  </si>
  <si>
    <t xml:space="preserve">1.页面展示正常，各字段显示与需求一致
2.成功输入
3.新增图文档失败
</t>
  </si>
  <si>
    <t>T003-29</t>
  </si>
  <si>
    <t>验证描述内容的数据长度和数据类型</t>
  </si>
  <si>
    <t>输入各类数据</t>
  </si>
  <si>
    <t xml:space="preserve">能满足项目要求
</t>
  </si>
  <si>
    <t>T003-30</t>
  </si>
  <si>
    <t>验证标题不填</t>
  </si>
  <si>
    <t xml:space="preserve">1.在图文档管理-图文档保密-新增图文档页面中
2.标题不填，其它输入符合规范的值
3.点击新增
</t>
  </si>
  <si>
    <t>T003-31</t>
  </si>
  <si>
    <t>验证标题的数据类型和数据长度</t>
  </si>
  <si>
    <t>T003-32</t>
  </si>
  <si>
    <t>验证所属机型下拉列表功能是否正确</t>
  </si>
  <si>
    <t xml:space="preserve">1.在图文档管理-图文档保密-新增图文档页面中
2.所属机型下拉列表逐一选择，其它输入符合规范的值
3.点击新增
</t>
  </si>
  <si>
    <t xml:space="preserve">1.页面展示正常，各字段显示与需求一致
2.成功输入
3.新增图文档成功
</t>
  </si>
  <si>
    <t>T003-33</t>
  </si>
  <si>
    <t>验证所属机型不选</t>
  </si>
  <si>
    <t xml:space="preserve">1.在图文档管理-图文档保密-新增图文档页面中
2.机型不选，其它输入默认值
3.点击新增
</t>
  </si>
  <si>
    <t>T003-34</t>
  </si>
  <si>
    <t>验证保密级下拉列表不选</t>
  </si>
  <si>
    <t xml:space="preserve">1.在图文档管理-图文档保密-新增图文档页面中
2.保密级下拉列表不选，其它输入默认值
3.点击新增
</t>
  </si>
  <si>
    <t>T003-35</t>
  </si>
  <si>
    <t>验证不上传附件</t>
  </si>
  <si>
    <t xml:space="preserve">1.在图文档管理-图文档保密-新增图文档页面中
2.不上传附件，其它输入默认值
3.点击新增
</t>
  </si>
  <si>
    <t xml:space="preserve">1.页面展示正常，各字段显示与需求一致
2.不添加附件
3.新增图文档失败
</t>
  </si>
  <si>
    <t>T003-36</t>
  </si>
  <si>
    <t>X</t>
  </si>
  <si>
    <t>验证上传文件数据类型</t>
  </si>
  <si>
    <t xml:space="preserve">1.在图文档管理-图文档保密-新增图文档页面中
2.上传各种类型的附件，其它输入默认值
3.点击新增
</t>
  </si>
  <si>
    <t xml:space="preserve">1.页面展示正常，各字段显示与需求一致
2.上传成功
3.新增图文档成功，能满足项目要求
</t>
  </si>
  <si>
    <t>T003-37</t>
  </si>
  <si>
    <t>验证上传附件名称</t>
  </si>
  <si>
    <t xml:space="preserve">1.在图文档管理-图文档保密-新增图文档页面中
2.上传各种名称的附件，其它输入默认值
3.点击新增
</t>
  </si>
  <si>
    <t>T003-38</t>
  </si>
  <si>
    <t>验证上传附件内存大小</t>
  </si>
  <si>
    <t xml:space="preserve">1.在图文档管理-图文档保密-新增图文档页面中
2.上传各种大小的附件，其它输入默认值
3.点击新增
</t>
  </si>
  <si>
    <t>T003-39</t>
  </si>
  <si>
    <t>验证上传附加的进度和提示信息是否正确</t>
  </si>
  <si>
    <t xml:space="preserve">1.在图文档管理-图文档保密-新增图文档页面中
2.上传附件，其它输入默认值
3.观察文件的上传进度、上传完成、撤销上传的交互信息
</t>
  </si>
  <si>
    <t xml:space="preserve">1.页面展示正常，各字段显示与需求一致
2.上传成功
3.上传进度、上传完成、撤销上传的交互信息能符合项目要求
</t>
  </si>
  <si>
    <t>T003-40</t>
  </si>
  <si>
    <t>在图文档管理-图文档保密页面中</t>
  </si>
  <si>
    <t xml:space="preserve">点击下载按钮
</t>
  </si>
  <si>
    <t>Word，Excel，PPT图文档下载时转换为PDF格式，并添加用户身份份识别水印；其他文件类型直接下载。</t>
  </si>
  <si>
    <t>T003-41</t>
  </si>
  <si>
    <t>T003-42</t>
  </si>
  <si>
    <t>预览图文档时转换为PDF格式（word excel ppt之外的文件类型支持在线预览，其他下载预览），并添加用户身份份识别水印</t>
  </si>
  <si>
    <t>T003-43</t>
  </si>
  <si>
    <t>验证编辑功能是否正确</t>
  </si>
  <si>
    <t>1.在图文档管理-图文档保密页面中
2.点击编辑，修改数据
3.点击确认</t>
  </si>
  <si>
    <t>1.界面展示无误
2.能对图文档进行变更
3.成功保存</t>
  </si>
  <si>
    <t>T003-44</t>
  </si>
  <si>
    <t>验证取消功能是否正确</t>
  </si>
  <si>
    <t>1.在图文档管理-图文档保密页面中
2.点击编辑，修改数据
3.点击取消</t>
  </si>
  <si>
    <t>1.界面展示无误
2.编辑图文档
3.成功取消修改</t>
  </si>
  <si>
    <t>T003-45</t>
  </si>
  <si>
    <t>在图文档管理-图文档保密页面中-历史记录页面中</t>
  </si>
  <si>
    <t>成功查看到每个历史版本</t>
  </si>
  <si>
    <t>T003-46</t>
  </si>
  <si>
    <t>验证历史记录-下载功能是否正确</t>
  </si>
  <si>
    <t>word，ppt，excel下载图文档时转换为PDF格式，并添加用户身份份识别水印；其他格式直接下载</t>
  </si>
  <si>
    <t>T003-47</t>
  </si>
  <si>
    <t>验证历史记录-详情功能是否正确</t>
  </si>
  <si>
    <t>T003-48</t>
  </si>
  <si>
    <t>验证历史记录-预览功能是否正确</t>
  </si>
  <si>
    <t>预览图文档时转换为PDF格式（特殊格式无法转换的除外），并添加用户身份份识别水印</t>
  </si>
  <si>
    <t>T003-49</t>
  </si>
  <si>
    <t>验证历史记录的搜索功能是否正确</t>
  </si>
  <si>
    <t>与图文档保密共用一套检索系统</t>
  </si>
  <si>
    <t>检索的结果准确无误</t>
  </si>
  <si>
    <t>T003-50</t>
  </si>
  <si>
    <t>图文档权限变更</t>
  </si>
  <si>
    <t>验证保密级别下拉列表由公开更改为不公开</t>
  </si>
  <si>
    <t>1.在用户管理-图文档保密页面中
2.点击图文档列表中的编辑按钮
3.改变图文档的保密级别，由公开改为不公开，通过组织架构选择人员发放权限
4.点击保存</t>
  </si>
  <si>
    <t>1.成功进入此页面
2.成功点击
3.成功编辑文档的保密级别
4.成功保存，发放权限的用户可以在图文档检索页面检索到图文档，未发放权限的用户检索不到图文档</t>
  </si>
  <si>
    <t>T003-51</t>
  </si>
  <si>
    <t>验证保密级别下拉列表由不公开更改为公开</t>
  </si>
  <si>
    <t>1.在用户管理-图文档保密页面中
2.点击图文档列表中的编辑按钮
3.改变图文档的保密级别，由不公开改为公开
4.点击保存</t>
  </si>
  <si>
    <t>1.成功进入此页面
2.成功点击
3.成功编辑文档的保密级别
4.成功保存，所有用户可以通过图文档检索检索到该图文档信息</t>
  </si>
  <si>
    <t>T003-52</t>
  </si>
  <si>
    <t>系统管理</t>
  </si>
  <si>
    <t>消息管理</t>
  </si>
  <si>
    <t>新增消息</t>
  </si>
  <si>
    <t>在系统管理-消息管理页面中</t>
  </si>
  <si>
    <t>验证新增按钮是否正确</t>
  </si>
  <si>
    <t>1.点击新增
2.必填项都输入符合规范的默认值
3.点击创建</t>
  </si>
  <si>
    <t xml:space="preserve">傅崇义（满权限）
工号：100005747
 </t>
  </si>
  <si>
    <t>1.成功点击
2.成功输入
3.成功创建新的消息</t>
  </si>
  <si>
    <t>T004-01</t>
  </si>
  <si>
    <t>在系统管理-消息管理-新增页面中</t>
  </si>
  <si>
    <t>验证新增页面中返回按键是否正确</t>
  </si>
  <si>
    <t xml:space="preserve">
1.必填项都输入符合规范的值
3.点击返回按钮</t>
  </si>
  <si>
    <t>1.成功点击
2.成功返回到系统管理-消息管理页面中</t>
  </si>
  <si>
    <t>T004-02</t>
  </si>
  <si>
    <t>验证消息标题的数据长度</t>
  </si>
  <si>
    <t>1.消息标题输入各种长度的字符
2.其他输入符合规范的值
3.点击新增</t>
  </si>
  <si>
    <t>1.成功输入
2.成功输入
3.新增成功，能满足项目要求</t>
  </si>
  <si>
    <t>T004-03</t>
  </si>
  <si>
    <t>验证消息类型下拉列表各项有效</t>
  </si>
  <si>
    <t>1.消息类型每次选择一项进行验证，其他输入符合规范的值
2.点击新增</t>
  </si>
  <si>
    <t>1.成功输入
2.成功新增</t>
  </si>
  <si>
    <t>T004-04</t>
  </si>
  <si>
    <t>验证重要程度下拉列表各项有效</t>
  </si>
  <si>
    <t>1.重要程度每次选择一项进行验证，其他输入符合规范的值
2.点击新增</t>
  </si>
  <si>
    <t>T004-05</t>
  </si>
  <si>
    <t>验证是否群发单选框选择否，消息发送到指定群体或个人</t>
  </si>
  <si>
    <t>1.是否推送单选框选择否，选择需要发送的用户，其他输入符合规范的值
2.点击新增
3.在消息列表中对新增的信息点击发布</t>
  </si>
  <si>
    <t>1.成功输入
2.成功新增
3.消息发送到指定群体/个人，只有该群体/个人能接收到通告消息，其他用户不可见</t>
  </si>
  <si>
    <t>T004-06</t>
  </si>
  <si>
    <t>验证是否群发单选框选择是</t>
  </si>
  <si>
    <t>1.是否群发单选框选择是，其他输入符合规范的值
2.点击新增
3.在消息列表中对新增的信息点击发布</t>
  </si>
  <si>
    <t>1.成功输入
2.成功新增，
3.消息发送到全体成员，全体用户可见并能接收到通告消息</t>
  </si>
  <si>
    <t>T004-07</t>
  </si>
  <si>
    <t>验证描述内容可输入文本框输入各类长度的数据</t>
  </si>
  <si>
    <t>1.描述内容输入各类长度的数据，其他输入默认值
2.点击新增</t>
  </si>
  <si>
    <t>1.成功输入
2.新增成功</t>
  </si>
  <si>
    <t>T004-08</t>
  </si>
  <si>
    <t>验证描述内容输入各种数据类型的数据</t>
  </si>
  <si>
    <t>1.成功输入
2.点击新增</t>
  </si>
  <si>
    <t>1.成功输入，能满足项目需求
2.新增失败</t>
  </si>
  <si>
    <t>T004-09</t>
  </si>
  <si>
    <t>验证描述内容换行是否正确</t>
  </si>
  <si>
    <t>1.成功输入数据然后换行在输入数据
2.点击新增</t>
  </si>
  <si>
    <t>T004-10</t>
  </si>
  <si>
    <t>验证描述内容的输入数据类型</t>
  </si>
  <si>
    <t>1.输入中文英文数字特殊字符空格等
2.点击新增</t>
  </si>
  <si>
    <t>T004-11</t>
  </si>
  <si>
    <t>验证描述内容文本框是否可以使用快捷键</t>
  </si>
  <si>
    <t>1.复制粘贴全选剪切等
2.点击新增</t>
  </si>
  <si>
    <t>T004-12</t>
  </si>
  <si>
    <t xml:space="preserve">1.页面展示正常，各字段显示与需求一致
2.不添加附件
3.新增消息失败
</t>
  </si>
  <si>
    <t>T004-13</t>
  </si>
  <si>
    <t xml:space="preserve">1.在系统管理-消息管理-新增页面中
2.上传各种类型的附件(图片：gif，bmp，png，jpg；文档：word，ppt，excel;,txt,xmind;压缩包：rar，zip等)，其它输入默认值
3.点击新增
</t>
  </si>
  <si>
    <t xml:space="preserve">1.页面展示正常，各字段显示与需求一致
2.上传成功
3.新增消息成功，能满足项目要求
</t>
  </si>
  <si>
    <t>T004-14</t>
  </si>
  <si>
    <t xml:space="preserve">1.在系统管理-消息管理-新增页面中
2.上传各种名称的附件，其它输入默认值
3.点击新增
</t>
  </si>
  <si>
    <t>T004-15</t>
  </si>
  <si>
    <t xml:space="preserve">1.在系统管理-消息管理-新增页面中
2.上传各种大小的附件满足1G以上，其它输入默认值
3.点击新增
</t>
  </si>
  <si>
    <t>T004-16</t>
  </si>
  <si>
    <t>T004-17</t>
  </si>
  <si>
    <t>编辑消息</t>
  </si>
  <si>
    <t>在系统管理-消息管理-编辑消息页面中</t>
  </si>
  <si>
    <t>验证消息列表中，编辑按键使用正常</t>
  </si>
  <si>
    <t xml:space="preserve">
点击编辑按钮</t>
  </si>
  <si>
    <t>页面显示正常，能编辑消息</t>
  </si>
  <si>
    <t>T004-18</t>
  </si>
  <si>
    <t>验证修改标题功能是否正确</t>
  </si>
  <si>
    <t>更改标题</t>
  </si>
  <si>
    <t>修改成功</t>
  </si>
  <si>
    <t>T004-19</t>
  </si>
  <si>
    <t>验证修改消息类型功能是否正确</t>
  </si>
  <si>
    <t>更改消息类型</t>
  </si>
  <si>
    <t>T004-20</t>
  </si>
  <si>
    <t>验证修改重要程度功能是否正确</t>
  </si>
  <si>
    <t>更改重要程度</t>
  </si>
  <si>
    <t>T004-21</t>
  </si>
  <si>
    <t>验证修改是否发群发功能是否正确</t>
  </si>
  <si>
    <t>由是改为否，选择发放人群</t>
  </si>
  <si>
    <t>T004-22</t>
  </si>
  <si>
    <t>由否改为是，发放全体用户</t>
  </si>
  <si>
    <t>T004-23</t>
  </si>
  <si>
    <t>验证修改描述内容功能是否正确</t>
  </si>
  <si>
    <t>更改描述内容</t>
  </si>
  <si>
    <t>T004-24</t>
  </si>
  <si>
    <t>验证修改附件内容是否正确</t>
  </si>
  <si>
    <t>更改附件内容</t>
  </si>
  <si>
    <t>T004-25</t>
  </si>
  <si>
    <t>验证编辑消息时候的提示信息是否正确</t>
  </si>
  <si>
    <t>编辑消息，点击确定</t>
  </si>
  <si>
    <t>提示成功编辑</t>
  </si>
  <si>
    <t>T004-26</t>
  </si>
  <si>
    <t>消息详情</t>
  </si>
  <si>
    <t>在系统管理-消息管理-页面中</t>
  </si>
  <si>
    <t>验证消息详情功能是否能正常使用</t>
  </si>
  <si>
    <t xml:space="preserve">点击详情按钮
</t>
  </si>
  <si>
    <t>点击成功，详情页面展示正确，不能修改消息内容</t>
  </si>
  <si>
    <t>T004-27</t>
  </si>
  <si>
    <t>验证返回按钮是否能正常使用</t>
  </si>
  <si>
    <t>点击详情后点击返回按钮</t>
  </si>
  <si>
    <t>点击成功，成功返回</t>
  </si>
  <si>
    <t>T004-28</t>
  </si>
  <si>
    <t>消息发布</t>
  </si>
  <si>
    <t>验证发布按钮功能是否正确</t>
  </si>
  <si>
    <t>在消息列表中对新建的消息点击发布</t>
  </si>
  <si>
    <t>消息正常发布，用户能接受到消息，首页能显示消息。消息发布后，发布栏位变为禁用。</t>
  </si>
  <si>
    <t>T004-29</t>
  </si>
  <si>
    <t>消息查询</t>
  </si>
  <si>
    <t>验证通过消息类型搜索消息</t>
  </si>
  <si>
    <t>1.消息类型下拉列表每次选择一项，其他不输入
2.点击查询</t>
  </si>
  <si>
    <t>1.成功输入
2.成功查询，查询结果准确无误</t>
  </si>
  <si>
    <t>T004-30</t>
  </si>
  <si>
    <t>验证通过是否发布搜索消息</t>
  </si>
  <si>
    <t>1.是否发布下拉列表每次选择一项，其他不输入
2.点击查询</t>
  </si>
  <si>
    <t>T004-31</t>
  </si>
  <si>
    <t>验证通过重要程度搜索消息</t>
  </si>
  <si>
    <t>1.重要程度下拉列表每次选择一项，其他不输入
2.点击查询</t>
  </si>
  <si>
    <t>T004-32</t>
  </si>
  <si>
    <t>验证通过消息标题搜索消息</t>
  </si>
  <si>
    <t>1.消息标题可输入文本框內输入数据
2.点击查询</t>
  </si>
  <si>
    <t>T004-33</t>
  </si>
  <si>
    <t>验证消息标题可输入文本框的数据类型和数据长度</t>
  </si>
  <si>
    <t>1..输入各类数据验证
2.点击搜索</t>
  </si>
  <si>
    <t>1.成功输入
2.成功搜索，消息标题可输入文本框能满足项目要求</t>
  </si>
  <si>
    <t>T004-34</t>
  </si>
  <si>
    <t>验证通过多项联合查询消息</t>
  </si>
  <si>
    <t>多项输入，点击查询</t>
  </si>
  <si>
    <t>成功输入，成功查询，查询结果准确无误</t>
  </si>
  <si>
    <t>T004-35</t>
  </si>
  <si>
    <t>消息标题输入上班，点击搜索</t>
  </si>
  <si>
    <t>查询结果准确无误</t>
  </si>
  <si>
    <t>T004-36</t>
  </si>
  <si>
    <t>已读人数</t>
  </si>
  <si>
    <t>验证已读人数功能</t>
  </si>
  <si>
    <t>点击已读人数</t>
  </si>
  <si>
    <t>可以查看到所有已读消息的用户列表</t>
  </si>
  <si>
    <t>T004-37</t>
  </si>
  <si>
    <t>消息禁用</t>
  </si>
  <si>
    <t>验证消息禁用功能是否正确</t>
  </si>
  <si>
    <t xml:space="preserve">在消息列表中，对已发布的消息进行点击禁用
</t>
  </si>
  <si>
    <t>成功禁用消息，首页不再显示</t>
  </si>
  <si>
    <t>T004-38</t>
  </si>
  <si>
    <t>统计分析-列表统计</t>
  </si>
  <si>
    <t>检索</t>
  </si>
  <si>
    <t>在系统管理-统计分析-列表统计页面中</t>
  </si>
  <si>
    <t>验证通过日志标题检索日志</t>
  </si>
  <si>
    <t>1.登录工号100005747，格力授权成功登录
2.点击系统管理-统计分析
3.日志标题输入“文档预览”，点击查询</t>
  </si>
  <si>
    <t>1.格力授权并成功登录
2.弹出统计分析-报表统计页面
3.查询到全部文档预览的日志，数量和内容准确无误</t>
  </si>
  <si>
    <t>T008-1</t>
  </si>
  <si>
    <t>验证通过操作人检索日志</t>
  </si>
  <si>
    <t>1.登录工号100005747，格力授权成功登录
2.点击系统管理-统计分析
3.操作人输入“100005747”，点击查询</t>
  </si>
  <si>
    <t>1.格力授权并成功登录
2.弹出统计分析-报表统计页面
3.查询到100005747的操作日志，数量和内容准确无误</t>
  </si>
  <si>
    <t>T008-2</t>
  </si>
  <si>
    <t>验证通过操作时间检索日志</t>
  </si>
  <si>
    <t>1.登录工号100005747，格力授权成功登录
2.点击系统管理-统计分析
3.操作时间选择2020-02-11-2020-02-12，点击查询</t>
  </si>
  <si>
    <t>1.格力授权并成功登录
2.弹出统计分析-报表统计页面
3.查询到该时间段内的所有日志，数量和内容准确无误</t>
  </si>
  <si>
    <t>T008-3</t>
  </si>
  <si>
    <t>验证通过日志类型检索日志</t>
  </si>
  <si>
    <t>1.登录工号100005747，格力授权成功登录
2.点击系统管理-统计分析
3.日志类型选择图文档预览，点击查询
4.或者日志类型选择图文档下载，点击查询
5.或者日志类型选择用户登录，点击查询</t>
  </si>
  <si>
    <t>1.格力授权并成功登录
2.弹出统计分析-报表统计页面
3.查询到所有图文档预览的日志，数量和内容准确无误
4.查询到所有图文档下载的日志，数量和内容准确无误
5.查询到所有用户登录的日志，数量和内容准确无误</t>
  </si>
  <si>
    <t>T008-4</t>
  </si>
  <si>
    <t>验证多项联合查询</t>
  </si>
  <si>
    <t>1.登录工号100005747，格力授权成功登录
2.点击系统管理-统计分析
3.日志标题输入“文档预览”，操作人输入“100005747”，操作时间选择“2020-02-11-2020-02-12”，点击查询</t>
  </si>
  <si>
    <t>1.格力授权并成功登录
2.弹出统计分析-报表统计页面
3.查询到符合三个条件的日志，数量和内容准确无误</t>
  </si>
  <si>
    <t>T008-5</t>
  </si>
  <si>
    <t>验证每项的模糊查询</t>
  </si>
  <si>
    <t xml:space="preserve">1.登录工号100005747，格力授权成功登录
2.点击系统管理-统计分析
3.日志标题输入“图文档”，点击查询；
4.或者操作人输入“10"，点击查询
</t>
  </si>
  <si>
    <t>1.格力授权并成功登录
2.弹出统计分析-报表统计页面
3.查询到日志标题包含“图文档”三个字的日志，数量和内容准确无误
4.查询到操作人包含“10”的日志，数量和内容显示正确</t>
  </si>
  <si>
    <t>T008-6</t>
  </si>
  <si>
    <t>验证导出全部日志</t>
  </si>
  <si>
    <t xml:space="preserve">1.登录工号100005747，格力授权成功登录
2.点击系统管理-统计分析
3.点击导出按钮
4.选择全部日志纪录导出
</t>
  </si>
  <si>
    <t>1.格力授权并成功登录
2.弹出统计分析-报表统计页面
3.成功选择
4.浏览器开始下载全部日志记录，打开后表格无栏位缺失，数据显示正确</t>
  </si>
  <si>
    <t>T008-7</t>
  </si>
  <si>
    <t>验证导出预览文档纪录</t>
  </si>
  <si>
    <t xml:space="preserve">1.登录工号100005747，格力授权成功登录
2.点击系统管理-统计分析
3.点击导出按钮
4.选择预览文档纪录导出
</t>
  </si>
  <si>
    <t>1.格力授权并成功登录
2.弹出统计分析-报表统计页面
3.成功选择
4.浏览器开始下载预览文档记录，打开后表格无栏位缺失，数据显示正确</t>
  </si>
  <si>
    <t>T008-8</t>
  </si>
  <si>
    <t>验证导出下载文档纪录</t>
  </si>
  <si>
    <t xml:space="preserve">1.登录工号100005747，格力授权成功登录
2.点击系统管理-统计分析
3.点击导出按钮
4.选择下载文档纪录导出
</t>
  </si>
  <si>
    <t>1.格力授权并成功登录
2.弹出统计分析-报表统计页面
3.成功选择
4.浏览器开始下载 下载文档记录，打开后表格无栏位缺失，数据显示正确</t>
  </si>
  <si>
    <t>T008-9</t>
  </si>
  <si>
    <t>验证导出用户登录纪录</t>
  </si>
  <si>
    <t xml:space="preserve">1.登录工号100005747，格力授权成功登录
2.点击系统管理-统计分析
3.点击导出按钮
4.选择用户登录纪录导出
</t>
  </si>
  <si>
    <t>1.格力授权并成功登录
2.弹出统计分析-报表统计页面
3.成功选择
4.浏览器开始下载用户登录记录，打开后表格无栏位缺失，数据显示正确</t>
  </si>
  <si>
    <t>T008-10</t>
  </si>
  <si>
    <t>验证导出活跃度统计</t>
  </si>
  <si>
    <t xml:space="preserve">1.登录工号100005747，格力授权成功登录
2.点击系统管理-统计分析
3.点击导出按钮
4.选择活跃度统计导出
</t>
  </si>
  <si>
    <t>1.格力授权并成功登录
2.弹出统计分析-报表统计页面
3.成功选择
4.浏览器开始下载活跃度统计纪录，打开后表格无栏位缺失，数据显示正确</t>
  </si>
  <si>
    <t>T008-11</t>
  </si>
  <si>
    <t>验证导出异地登录纪录</t>
  </si>
  <si>
    <t xml:space="preserve">1.登录工号100005747，格力授权成功登录
2.点击系统管理-统计分析
3.点击导出按钮
4.选择异地统计导出
</t>
  </si>
  <si>
    <t>1.格力授权并成功登录
2.弹出统计分析-报表统计页面
3.成功选择
4.浏览器开始下载异地登录纪录，打开后表格无栏位缺失，数据显示正确</t>
  </si>
  <si>
    <t>T008-12</t>
  </si>
  <si>
    <t>验证导出图文下载量纪录</t>
  </si>
  <si>
    <t>T008-13</t>
  </si>
  <si>
    <t>统计分析-图表分析</t>
  </si>
  <si>
    <t>日志类型统计分析-模糊统计</t>
  </si>
  <si>
    <t>在系统管理-统计分析-图表分析页面中</t>
  </si>
  <si>
    <t>验证日志类型分析中的模糊统计</t>
  </si>
  <si>
    <t xml:space="preserve">1.登录工号100005747，格力授权成功登录
2.点击系统管理-统计分析-模糊统计
3.按日志类型统计分析-模糊统计选择本年/去年
</t>
  </si>
  <si>
    <t>1.格力授权并成功登录
2.弹出统计分析-报表统计页面
3.图表数据显示本年/去年的数据，图表显示数量准确无误</t>
  </si>
  <si>
    <t>T008-14</t>
  </si>
  <si>
    <t>日志类型统计分析-精确统计</t>
  </si>
  <si>
    <t>验证日志类型分析中的精确统计</t>
  </si>
  <si>
    <t xml:space="preserve">1.登录工号100005747，格力授权成功登录
2.点击系统管理-统计分析-模糊统计
3.按日志类型统计分析-精确统计中输入起止时间
</t>
  </si>
  <si>
    <t>1.格力授权并成功登录
2.弹出统计分析-报表统计页面
3.图表数据显示该时间段的日志数据，图表显示数量准确无误</t>
  </si>
  <si>
    <t>T008-15</t>
  </si>
  <si>
    <t>登录活跃度统计分析-模糊统计</t>
  </si>
  <si>
    <t>验证登录活跃度统计分析-模糊统计功能</t>
  </si>
  <si>
    <t xml:space="preserve">1.登录工号100005747，格力授权成功登录
2.点击系统管理-统计分析-模糊统计
3.登录活跃度统计分析-模糊统计选择本年/去年
</t>
  </si>
  <si>
    <t>T008-16</t>
  </si>
  <si>
    <t>登录活跃度统计分析-精确统计</t>
  </si>
  <si>
    <t>验证登录活跃度统计分析-精确统计功能</t>
  </si>
  <si>
    <t xml:space="preserve">1.登录工号100005747，格力授权成功登录
2.点击系统管理-统计分析-模糊统计
3.登录活跃度统计分析-模糊统计中输入起止时间
</t>
  </si>
  <si>
    <t>T008-17</t>
  </si>
  <si>
    <t>登录活跃度统计分析-排序</t>
  </si>
  <si>
    <t>验证登录活跃度统计分析-排序功能</t>
  </si>
  <si>
    <t xml:space="preserve">1.登录工号100005747，格力授权成功登录
2.点击系统管理-统计分析-模糊统计
3.登录活跃度统计分析-模糊统计选择本年，排序选择倒叙，再切换为正序
</t>
  </si>
  <si>
    <t>1.格力授权并成功登录
2.弹出统计分析-报表统计页面
3.图表数据显示本年的数据，图表先是倒叙显示，后切换为顺序显示</t>
  </si>
  <si>
    <t>T008-18</t>
  </si>
  <si>
    <t>登录异常IP统计分析-模糊统计</t>
  </si>
  <si>
    <t>验证登录异常IP统计分析-模糊统计功能</t>
  </si>
  <si>
    <t xml:space="preserve">1.登录工号100005747，格力授权成功登录
2.点击系统管理-统计分析-模糊统计
3.登录异常IP统计分析-模糊统计选择本年/去年
</t>
  </si>
  <si>
    <t>T008-19</t>
  </si>
  <si>
    <t>登录异常IP统计分析-精确统计</t>
  </si>
  <si>
    <t>验证登录异常IP统计分析-精确统计功能</t>
  </si>
  <si>
    <t xml:space="preserve">1.登录工号100005747，格力授权成功登录
2.点击系统管理-统计分析-模糊统计
3.登录异常IP统计分析-模糊统计中输入起止时间
</t>
  </si>
  <si>
    <t>T008-20</t>
  </si>
  <si>
    <t>登录异常IP统计分析-排序</t>
  </si>
  <si>
    <t>验证登录异常IP统计分析-排序功能</t>
  </si>
  <si>
    <t xml:space="preserve">1.登录工号100005747，格力授权成功登录
2.点击系统管理-统计分析-模糊统计
3.登录异常IP统计分析-模糊统计选择本年，排序选择倒叙，再切换为正序
</t>
  </si>
  <si>
    <t>T008-21</t>
  </si>
  <si>
    <t>管理员管理</t>
  </si>
  <si>
    <t>在系统管理-管理员管理页面中</t>
  </si>
  <si>
    <t>验证通过所属组织（既部门编号）检索管理员/子管理员岗位</t>
  </si>
  <si>
    <t xml:space="preserve">1.登录工号100005747，格力授权成功登录
2.点击系统管理-管理员管理
3.所属组织选择“格力电器珠海客户服务中心”，点击查找
</t>
  </si>
  <si>
    <t>1.格力授权并成功登录
2.弹出系统管理-管理员管理页面
3.查询到该销售公司的全部管理员/子管理员岗位，数量和内容准确无误</t>
  </si>
  <si>
    <t>T008-22</t>
  </si>
  <si>
    <t>验证通过岗位编号检索管理员/子管理员岗位</t>
  </si>
  <si>
    <t xml:space="preserve">1.登录工号100005747，格力授权成功登录
2.点击系统管理-管理员管理
3.岗位编号输入“S9000006”，点击查找
</t>
  </si>
  <si>
    <t>1.格力授权并成功登录
2.弹出系统管理-管理员管理页面
3.查询到岗位编号为“S9000006”的子管理员</t>
  </si>
  <si>
    <t>T008-23</t>
  </si>
  <si>
    <t>验证通过管理员的岗位名称检索管理员/子管理员岗位</t>
  </si>
  <si>
    <t xml:space="preserve">1.登录工号100005747，格力授权成功登录
2.点击系统管理-管理员管理
3.岗位名称输入“测试”，点击查找
</t>
  </si>
  <si>
    <t>1.格力授权并成功登录
2.弹出系统管理-管理员管理页面
3.查询到岗位名称包含“测试”的子管理员</t>
  </si>
  <si>
    <t>T008-24</t>
  </si>
  <si>
    <t>验证检索的重置按钮</t>
  </si>
  <si>
    <t xml:space="preserve">1.登录工号100005747，格力授权成功登录
2.点击系统管理-管理员管理
3.岗位名称输入“测试”，点击查找后再点击重置
</t>
  </si>
  <si>
    <t>1.格力授权并成功登录
2.弹出系统管理-管理员管理页面
3.查询到岗位名称包含“测试”的子管理员，重置后重置检索条件和列表数据展示</t>
  </si>
  <si>
    <t>T008-25</t>
  </si>
  <si>
    <t>新增管理员</t>
  </si>
  <si>
    <t>验证新增管理员功能</t>
  </si>
  <si>
    <t>1.登录工号100005747，格力授权成功登录
2.点击系统管理-管理员管理
3.点击新增管理员
4.输入岗位名称“测试03-18”，选择所属组织，点击确定</t>
  </si>
  <si>
    <t>1.格力授权并成功登录
2.弹出系统管理-管理员管理页面
3.弹出新增管理员页面
4.弹出提示“新增成功”</t>
  </si>
  <si>
    <t>T008-26</t>
  </si>
  <si>
    <t>新增子管理员</t>
  </si>
  <si>
    <t>验证新增子管理员功能</t>
  </si>
  <si>
    <t>1.登录工号100005747，格力授权成功登录
2.点击系统管理-管理员管理
3.在管理员列表中勾选岗位名称为“测试03-18”的管理员
4.点击新增管理员
5.输入岗位名称“测试03-18的子管理员”，点击确定</t>
  </si>
  <si>
    <t>T008-27</t>
  </si>
  <si>
    <t>验证管理员详情的功能</t>
  </si>
  <si>
    <t>1.登录工号100005747，格力授权成功登录
2.点击系统管理-管理员管理
3.点击管理员列表的详情</t>
  </si>
  <si>
    <t>1.格力授权并成功登录
2.弹出系统管理-管理员管理页面
3.可以查看到管理员岗位关联的用户</t>
  </si>
  <si>
    <t>T008-28</t>
  </si>
  <si>
    <t>验证管理员岗位关联用户的功能</t>
  </si>
  <si>
    <t>1.登录工号100005747，格力授权成功登录
2.点击系统管理-管理员管理
3.点击管理员列表的关联用户
4.在组织架构选择页面选择人员，点击确定</t>
  </si>
  <si>
    <t>1.格力授权并成功登录
2.弹出系统管理-管理员管理页面
3.弹出组织架构关联用户页面
4.弹出关联成功按钮</t>
  </si>
  <si>
    <t>T008-29</t>
  </si>
  <si>
    <t>权限配置</t>
  </si>
  <si>
    <t>验证管理员权限设置功能</t>
  </si>
  <si>
    <t>1.登录工号100005747，格力授权成功登录
2.点击系统管理-管理员管理
3.点击名称为“测试03-18”的子管理员的权限配置
4.在菜单权限页面将菜单权限全选，然后将菜单-项目发起的按钮权限全选，点击确定</t>
  </si>
  <si>
    <t>1.格力授权并成功登录
2.弹出系统管理-管理员管理页面
3.弹出权限配置页面
4.弹出提示信息“设置成功”</t>
  </si>
  <si>
    <t>T008-30</t>
  </si>
  <si>
    <t>修改</t>
  </si>
  <si>
    <t xml:space="preserve">1.登录工号100005747，格力授权成功登录
2.点击系统管理-管理员管理
3.点击名称为“测试03-18”的子管理员的修改
4.将岗位名称修改为“修改03-18”，点击保存
</t>
  </si>
  <si>
    <t>1.格力授权并成功登录
2.弹出系统管理-管理员管理页面
3.弹出编辑管理员页面
4.弹出提示信息“修改成功”</t>
  </si>
  <si>
    <t>T008-31</t>
  </si>
  <si>
    <t>项目管理</t>
  </si>
  <si>
    <t>项目分类</t>
  </si>
  <si>
    <t>在项目管理-项目分类中，检索的流程已经在项目分类中新增</t>
  </si>
  <si>
    <t>验证通过项目名称查找流程</t>
  </si>
  <si>
    <t xml:space="preserve">输入项目名称’工程监理流程‘，点击搜索 </t>
  </si>
  <si>
    <t>检索到工程监理流程</t>
  </si>
  <si>
    <t>T005-001</t>
  </si>
  <si>
    <t>验证通过模板名称查找流程</t>
  </si>
  <si>
    <t xml:space="preserve">输入模板名称’工程监理流程‘，点击搜索 </t>
  </si>
  <si>
    <t>T005-002</t>
  </si>
  <si>
    <t>验证模联合查询</t>
  </si>
  <si>
    <t>项目名称和模板名称输入'工程监理流程'，点击搜索</t>
  </si>
  <si>
    <t>T005-003</t>
  </si>
  <si>
    <t>验证模糊 查询</t>
  </si>
  <si>
    <t>项目名称和模板名称分别输入'监理'，点击搜索</t>
  </si>
  <si>
    <t>T005-004</t>
  </si>
  <si>
    <t>验证重置功能</t>
  </si>
  <si>
    <t>1.项目名称输入工程监理，点击搜索
2.点击重置</t>
  </si>
  <si>
    <t>检索到工程监理流程，点击重置后搜索条件并刷新流程列表</t>
  </si>
  <si>
    <t>T005-005</t>
  </si>
  <si>
    <t>在项目管理-项目分类中，点击新增进入新增页面</t>
  </si>
  <si>
    <t>验证新增流程</t>
  </si>
  <si>
    <t>1.登录工号100005747  
2.点击项目管理-项目分类，点击新增
3.输入项目类型选择“通用流程”，项目名称输入“测试流程1”，模板名称输入“测试流程模板1”，流程唯一标识输入“test001”
4.点击确定</t>
  </si>
  <si>
    <t>1.G平台成功授权登录
2.弹出项目分类页面，弹出新增流程页面
3.成功输入数据
4.流程列表通用流程中成功新增一条“测试流程1”的流程</t>
  </si>
  <si>
    <t>T005-006</t>
  </si>
  <si>
    <t>验证取消按钮的功能</t>
  </si>
  <si>
    <t>1.登录工号100005747  
2.点击项目管理-项目分类，点击新增
3.输入项目类型选择“通用流程”，项目名称输入“测试流程1”，模板名称输入“测试流程模板1”，流程唯一标识输入“test001”
4.点击取消</t>
  </si>
  <si>
    <t>1.G平台成功授权登录
2.弹出项目分类页面，弹出新增流程页面
3.成功输入数据
4.成功取消并返回上一级页面</t>
  </si>
  <si>
    <t>T005-007</t>
  </si>
  <si>
    <t>附件模板</t>
  </si>
  <si>
    <t>管理员工号登录</t>
  </si>
  <si>
    <t>验证上传模板</t>
  </si>
  <si>
    <t xml:space="preserve">1.登录工号100005747  
2.点击项目管理-项目分类
3.点击工程加监理流程的附件模板图标
4.点击上传，选择附件，点击确定
</t>
  </si>
  <si>
    <t>1.G平台成功授权登录
2.弹出项目分类页面
3.弹出工程监理流程的模板管理页面
4.弹出上传附件页面，成功选择路径中的文档，上传成功</t>
  </si>
  <si>
    <t>T005-008</t>
  </si>
  <si>
    <t>管理员工号登录，已经上传工程监理流程模板</t>
  </si>
  <si>
    <t>验证点击模板的名称对模板进行下载</t>
  </si>
  <si>
    <t xml:space="preserve">1.登录工号100005747  
2.点击项目管理-项目分类
3.点击工程加监理流程的附件模板图标
4.点击模板名称进行下载
</t>
  </si>
  <si>
    <t>1.G平台成功授权登录
2.弹出项目分类页面
3.弹出工程监理流程的模板管理页面
4.浏览器开始对该模板进行下载</t>
  </si>
  <si>
    <t>T005-009</t>
  </si>
  <si>
    <t xml:space="preserve">验证模板的删除 </t>
  </si>
  <si>
    <t xml:space="preserve">1.登录工号100005747  
2.点击项目管理-项目分类
3.点击工程加监理流程的附件模板图标
4.点击回收图标对模板进行删除
</t>
  </si>
  <si>
    <t>1.G平台成功授权登录
2.弹出项目分类页面
3.弹出工程监理流程的模板管理页面
4.模板列表成功删除一个模板</t>
  </si>
  <si>
    <t>T005-010</t>
  </si>
  <si>
    <t>验证模板的取消按钮</t>
  </si>
  <si>
    <t xml:space="preserve">1.登录工号100005747  
2.点击项目管理-项目分类
3.点击工程加监理流程的附件模板图标
4.点击取消按钮
</t>
  </si>
  <si>
    <t>1.G平台成功授权登录
2.弹出项目分类页面
3.弹出工程监理流程的模板管理页面
4.取消并返回到上一级目录</t>
  </si>
  <si>
    <t>T005-011</t>
  </si>
  <si>
    <t>在线设计流程</t>
  </si>
  <si>
    <t>验证在线设计功能</t>
  </si>
  <si>
    <t xml:space="preserve">1.登录工号100005747  
2.点击项目管理-项目分类
3.点击通用流程-测试流程1的在线设计
</t>
  </si>
  <si>
    <t xml:space="preserve">1.G平台成功授权登录
2.弹出项目分类页面
3.弹出通用流程-测试流程1的工作流设计器页面，可以拖动左侧的事件/网关/活动进行自定义设计
</t>
  </si>
  <si>
    <t>T005-012</t>
  </si>
  <si>
    <t>部署流程</t>
  </si>
  <si>
    <t>验证部署流程的功能</t>
  </si>
  <si>
    <t xml:space="preserve">1.登录工号100005747  
2.点击项目管理-项目分类
3.点击通用流程-测试流程1的部署
</t>
  </si>
  <si>
    <t>1.G平台成功授权登录
2.弹出项目分类页面
3.弹出“部署成功”的提示信息，在项目管理-项目发起页面可以对该流程进行发起</t>
  </si>
  <si>
    <t>T005-013</t>
  </si>
  <si>
    <t>编辑流程</t>
  </si>
  <si>
    <t>验证流程的编辑功能</t>
  </si>
  <si>
    <t xml:space="preserve">1.登录工号100005747  
2.点击项目管理-项目分类
3.点击通用流程-测试流程1的编辑
4.将该流程的项目类型，项目名称，模板名称分别改为“售后科流程”，”测试流程2“，”测试流程模板2“，点击确定
</t>
  </si>
  <si>
    <t>1.G平台成功授权登录
2.弹出项目分类页面
3.弹出流程编辑页面，可以对项目类型，项目名称，模板名称进行编辑
4.弹出提示信息“修改成功”并保存，流程列表中的数据与更改后的数据一致</t>
  </si>
  <si>
    <t>T005-014</t>
  </si>
  <si>
    <t>查看流程历史版本</t>
  </si>
  <si>
    <t>验证查看历史版本的功能</t>
  </si>
  <si>
    <t xml:space="preserve">1.登录工号100005747  
2.点击项目管理-项目分类
3.点击售后科保养任务工单的查看历史版本
</t>
  </si>
  <si>
    <t>1.G平台成功授权登录
2.弹出项目分类页面
3.弹出该流程的历史版本，可以查看每个版本的流程设计情况</t>
  </si>
  <si>
    <t>T005-015</t>
  </si>
  <si>
    <t>删除流程</t>
  </si>
  <si>
    <t>验证删除流程的功能</t>
  </si>
  <si>
    <t xml:space="preserve">1.登录工号100005747  
2.点击项目管理-项目分类
3.点击售后科流程-测试流程2的删除
</t>
  </si>
  <si>
    <t>1.G平台成功授权登录
2.弹出项目分类页面
3.弹出“删除成功”的提示信息，流程列表中成功删除一条数据</t>
  </si>
  <si>
    <t>T005-016</t>
  </si>
  <si>
    <t>项目完结</t>
  </si>
  <si>
    <t>列表数据条数</t>
  </si>
  <si>
    <t>角色为全体已登录用户</t>
  </si>
  <si>
    <t>验证项目完结个人已办流程数量和数据展示是否正确</t>
  </si>
  <si>
    <t xml:space="preserve">1.登录工号XS13697718007刘丹燕发起楼宇BMS流程
2.登录工号XS13128520713黄明亮，，在项目管理-项目流转（既待办页面）对XS13697718007申请的流程进行审批
3.登录工号XS13128520713，查看XS13128520713的项目完结
</t>
  </si>
  <si>
    <t xml:space="preserve">刘丹燕
工号XS13697718007
黄明亮
工号：XS13128520713
</t>
  </si>
  <si>
    <t xml:space="preserve">1.G平台授权登录，XS13697718007成功发起楼宇BMS流程
2.G平台授权登录，XS13128520713在项目流转中成功审该流程
3.发起流程后XS13128520713的项目完结列表增加一条已发起的流程数据
</t>
  </si>
  <si>
    <t>T005-245</t>
  </si>
  <si>
    <t>蔡宝跃</t>
  </si>
  <si>
    <t>根据流程名称查询</t>
  </si>
  <si>
    <t>角色为全体已登录用户，再项目流转中审批过流程</t>
  </si>
  <si>
    <t>验证通过流程名称下拉列表查询流程的功能</t>
  </si>
  <si>
    <t>1.登录工号XS13697718007刘丹燕
2.点击项目完结
3.通过流程名称下拉列表选择一个流程，点击查找</t>
  </si>
  <si>
    <t xml:space="preserve">刘丹燕
工号：XS13697718007
</t>
  </si>
  <si>
    <t>查询的结果准确无误，数据展示正确</t>
  </si>
  <si>
    <t>T005-246</t>
  </si>
  <si>
    <t>验证查询中的重置功能</t>
  </si>
  <si>
    <t>1.登录工号XS13697718007刘丹燕
2.点击项目完结
3.通过流程名称下拉列表选择一个流程，点击查找
4.点击重置</t>
  </si>
  <si>
    <t>1.成功查询，结果准确无误，数据展示正确
2.重置查询条件和显示的流程列表</t>
  </si>
  <si>
    <t>T005-247</t>
  </si>
  <si>
    <t>查看表单</t>
  </si>
  <si>
    <t>验证项目名完结中的流程查看功能</t>
  </si>
  <si>
    <t>1.登录工号XS13697718007刘丹燕
2.点击项目完结
3.点击流程列表中查看</t>
  </si>
  <si>
    <t>能查看自己已办流程的数据和审批详情</t>
  </si>
  <si>
    <t>T005-248</t>
  </si>
  <si>
    <t>项目查询</t>
  </si>
  <si>
    <t>列表查询</t>
  </si>
  <si>
    <t>1.部长可以查看到部内人员申请的流程数据；
2.主管可以看到科内人员申请的流程数据；
3.组长可以看到组内人员申请的流程数据；
4.普通岗位只能查看自己申请的流程数据。</t>
  </si>
  <si>
    <t>验证按照项目分类下拉列表查询流程</t>
  </si>
  <si>
    <t>项目分类下拉列表逐项进行选择，查询</t>
  </si>
  <si>
    <t xml:space="preserve">张梓珏
工号：100196109
</t>
  </si>
  <si>
    <t>每项的查询结果准确无误，数据展示正确</t>
  </si>
  <si>
    <t>T005-249</t>
  </si>
  <si>
    <t>验证按照项目编号进行查询</t>
  </si>
  <si>
    <t xml:space="preserve">1.输入项目编号"GTSC2020030211302658"，点击查询
</t>
  </si>
  <si>
    <t>T005-250</t>
  </si>
  <si>
    <t>验证项目编号的模糊查询和重置</t>
  </si>
  <si>
    <t xml:space="preserve">1.输入项目编号"GTSC2020"，点击查询
2.点击重置
</t>
  </si>
  <si>
    <t>1.模糊查询生效，结果准确无误，数据展示正确
2.重置查询条件和显示的流程列表</t>
  </si>
  <si>
    <t>T005-251</t>
  </si>
  <si>
    <t>验证通过项目名称下拉列表进行查询</t>
  </si>
  <si>
    <t>项目名称下拉列表逐项进行选择，查询</t>
  </si>
  <si>
    <t>T005-252</t>
  </si>
  <si>
    <t>验证通过申请时间区间对流程流程进行查询</t>
  </si>
  <si>
    <t>输入流程发起起止时间，点查询</t>
  </si>
  <si>
    <t>T005-253</t>
  </si>
  <si>
    <t>列表数据的查看</t>
  </si>
  <si>
    <t>验证查看用户的流程的功能</t>
  </si>
  <si>
    <t>点击项目查询列表中的查看</t>
  </si>
  <si>
    <t>查看到该流程的数据信息和审批信息</t>
  </si>
  <si>
    <t>T005-254</t>
  </si>
  <si>
    <t>生命周期</t>
  </si>
  <si>
    <t>验证查看大机组生命周期的功能</t>
  </si>
  <si>
    <t>点击流程列表中操作栏的生命周期按钮，有大机组条码的将跳转到设备生命周期页面</t>
  </si>
  <si>
    <t>查看到该流程的生命周期视图</t>
  </si>
  <si>
    <t>T005-255</t>
  </si>
  <si>
    <t>项目报表</t>
  </si>
  <si>
    <t>流程分类比例图</t>
  </si>
  <si>
    <t>1.部长可以查看到部内人员申请的流程图表数据；
2.主管可以看到科内人员申请的流程图表数据；
3.组长可以看到组内人员申请的流程图表数据；
4.普通岗位只能查看自己申请的流程图表数据。</t>
  </si>
  <si>
    <t>角色权限内的流程分类比例数据</t>
  </si>
  <si>
    <t>当前用户新建一条出差申请流程和产品技术交流流程</t>
  </si>
  <si>
    <t xml:space="preserve">姚松高
工号：100108691
</t>
  </si>
  <si>
    <t>出差申请流程流程和产品技术交流流程分类比例图数量对应比例增加</t>
  </si>
  <si>
    <t>T005-256</t>
  </si>
  <si>
    <t>流程分类统计图</t>
  </si>
  <si>
    <t>角色权限内的流程分类统计数据</t>
  </si>
  <si>
    <t>流程分类图数量对应数量增加</t>
  </si>
  <si>
    <t>T005-257</t>
  </si>
  <si>
    <t>工作签审效率图</t>
  </si>
  <si>
    <t>角色权限内的工作签审效率图</t>
  </si>
  <si>
    <t>当前用户新建一条出差申请流程，刘友万100142645审批通过</t>
  </si>
  <si>
    <t>刘友万的审批次数增加一次，总耗时对应增加</t>
  </si>
  <si>
    <t>T005-258</t>
  </si>
  <si>
    <t>工作执行效率图</t>
  </si>
  <si>
    <t>角色权限内的工作执行效率图</t>
  </si>
  <si>
    <t>当前用户新建一条出差申请流程，当前用户经过审批出差结束后，经过填写出差日报后</t>
  </si>
  <si>
    <t>工作执行效率图对应的人员执行时间增加</t>
  </si>
  <si>
    <t>T005-259</t>
  </si>
  <si>
    <t>流程报表数据导出</t>
  </si>
  <si>
    <t>报表导出</t>
  </si>
  <si>
    <t>1.点击产品科流程-产品可投标咨询工作流程
2.点击导出可以导出改流程报表</t>
  </si>
  <si>
    <t>开始导出流程报表</t>
  </si>
  <si>
    <t>T005-260</t>
  </si>
  <si>
    <t>项目发起和项目流转
产品技术工作交流流程（出差）</t>
  </si>
  <si>
    <t>节点1：产品技术交流申请</t>
  </si>
  <si>
    <t>1.发起人为销售公司格力珠海客户服务中心人员
2.产品技术工作交流流程在项目分类中设计好工作流并成功部署</t>
  </si>
  <si>
    <t>验证产品技术交流咨询申请节点</t>
  </si>
  <si>
    <r>
      <rPr>
        <sz val="8"/>
        <color theme="1"/>
        <rFont val="微软雅黑"/>
        <charset val="134"/>
      </rPr>
      <t>1.登录工号XS13128551561（销售公司格力珠海客户服务中心技术部工程技术科技术工程师）
2.点击项目管理-项目发起
3.点击产品科技术交流流程
4.填写表单：标题输入“产品技术交流03-04”，需求类型选择“</t>
    </r>
    <r>
      <rPr>
        <sz val="8"/>
        <color rgb="FFFF0000"/>
        <rFont val="微软雅黑"/>
        <charset val="134"/>
      </rPr>
      <t>人员现场支持</t>
    </r>
    <r>
      <rPr>
        <sz val="8"/>
        <color theme="1"/>
        <rFont val="微软雅黑"/>
        <charset val="134"/>
      </rPr>
      <t>”，处理人选择“汪明”，其他输入符合规范的值，点击提交</t>
    </r>
  </si>
  <si>
    <t>李海先
工号：XS13128551561
密码：123456</t>
  </si>
  <si>
    <t>1.格力G平台成功授权登录
2.弹出项目发起页面
3.弹出产品科技术交流流程的申请页面
4.流转下一个节点：节点2</t>
  </si>
  <si>
    <t>T005-017</t>
  </si>
  <si>
    <t>节点2：申请人部长/主管审批</t>
  </si>
  <si>
    <t>1.审批人为申请人所在部门部长/科室主管
2.产品技术工作交流流程在项目分类中设计好工作流并成功部署</t>
  </si>
  <si>
    <t>验证申请人部长/主管审批节点</t>
  </si>
  <si>
    <t>1.登录工号XS13926902613（销售公司技术部部长）
2.点击项目管理-项目流转
3.点击标题为“技术交流03-04”的产品技术交流流程的审批
4.情况1：选择综合组组长张真约，输入签字意见和上传意见附件，点击通过
   情况2：点击驳回</t>
  </si>
  <si>
    <t xml:space="preserve">汪明
工号：XS13926902613
</t>
  </si>
  <si>
    <t>1.格力G平台成功授权登录
2.弹出XS13926902613的流程待办页面
3.弹出流程审批页面
4.情况1：流转下一个节点：节点3
   情况2：驳回到申请人XS13128551561的项目管理-项目流转页面，接收到待办信息可以重新发起申请</t>
  </si>
  <si>
    <t>T005-018</t>
  </si>
  <si>
    <t>节点3：调度室综合组组长审批</t>
  </si>
  <si>
    <t>1.审批人为总部商技部调度室综合组组长，调度室副主任兼任
2.产品技术工作交流流程在项目分类中设计好工作流并成功部署</t>
  </si>
  <si>
    <t>验证调度室综合组组长审批节点</t>
  </si>
  <si>
    <t>1.登录工号100077343（总部商技部调度室综合组组长，调度室副主任兼任）
2.点击项目管理-项目流转
3.点击标题为“技术交流03-04”的产品技术交流流程的审批
4.情况1：选择项目管理员傅崇义，输入签字意见和上传意见附件，点击通过
   情况2：点击驳回</t>
  </si>
  <si>
    <t xml:space="preserve">张真约
工号：100077343
</t>
  </si>
  <si>
    <t>1.格力G平台成功授权登录
2.弹出100077343的流程待办页面
3.弹出流程审批页面
4.情况1：流转下一个节点：节点 4
   情况2：驳回到申请人XS13128551561的项目管理-项目流转页面，接收到待办信息可以重新发起申请</t>
  </si>
  <si>
    <t>T005-019</t>
  </si>
  <si>
    <t>节点4：项目管理员提交材料</t>
  </si>
  <si>
    <t>1.审批人为总部商技部调度室综合组项目管理员
2.产品技术工作交流流程在项目分类中设计好工作流并成功部署</t>
  </si>
  <si>
    <t>验证项目管理员提交材料节点</t>
  </si>
  <si>
    <t xml:space="preserve">1.登录工号100005747（总部商技部调度室综合组项目管理员）
2.点击项目管理-项目流转
3.点击标题为“技术交流03-04”的产品技术交流流程的审批
4.填写表单：上传技术交流材料，输入签字意见和上传意见附件，点击通过
</t>
  </si>
  <si>
    <t xml:space="preserve">傅崇义
工号：100005747
</t>
  </si>
  <si>
    <t xml:space="preserve">1.格力G平台成功授权登录
2.弹出100005747的流程待办页面
3.弹出流程审批页面
4.流转下一个节点：节点5
</t>
  </si>
  <si>
    <t>T005-020</t>
  </si>
  <si>
    <t>节点5：申请人提交满意度调查</t>
  </si>
  <si>
    <t>1.申请人为本流程发起人
2.产品技术工作交流流程在项目分类中设计好工作流并成功部署</t>
  </si>
  <si>
    <t>验证申请人的满意度调查节点</t>
  </si>
  <si>
    <t>1.登录工号XS13128551561（销售公司格力珠海客户服务中心技术部工程技术科技术工程师）
2.点击项目管理-项目流转
3.点击标题为“技术交流03-04”的产品技术交流流程的审批
4.填写表单：填写满意度调查，输入签字意见和上传意见附件，点击通过</t>
  </si>
  <si>
    <t xml:space="preserve">李海先
工号：XS13128551561
</t>
  </si>
  <si>
    <t>1.格力G平台成功授权登录
2.弹出XS13128551561的流程待办页面
3.弹出流程审批页面
4.流转下一个节点：节点6</t>
  </si>
  <si>
    <t>T005-021</t>
  </si>
  <si>
    <t>节点6：项目管理员提交出差报告</t>
  </si>
  <si>
    <t>验证项目管理员提交出差报告节点</t>
  </si>
  <si>
    <t>1.登录工号100005747（总部商技部调度室综合组项目管理员）
2.点击项目管理-项目流转
3.点击标题为“技术交流03-04”的产品技术交流流程的审批
4.填写表单：上传出差报告，输入签字意见和上传意见附件，点击通过</t>
  </si>
  <si>
    <t>傅崇义
工号：100005747
密码：123456</t>
  </si>
  <si>
    <t>1.格力G平台成功授权登录
2.弹出100005747的流程待办页面
3.弹出流程审批页面
4.流转下一个节点：节点7</t>
  </si>
  <si>
    <t>T005-022</t>
  </si>
  <si>
    <t>节点7：调度室综合组组长审批</t>
  </si>
  <si>
    <t>1.登录工号100077343（总部商技部调度室综合组组长，调度室副主任兼任）
2.点击项目管理-项目流转
3.点击标题为“技术交流03-04”的产品技术交流流程的审批
4.情况1：输入签字意见和上传意见附件，点击通过
   情况2：点击驳回</t>
  </si>
  <si>
    <t>1.格力G平台成功授权登录
2.弹出100077343的流程待办页面
3.弹出流程审批页面
4.情况1：流程结束
   情况2：驳回到节点6</t>
  </si>
  <si>
    <t>T005-023</t>
  </si>
  <si>
    <t>项目发起-产品技术工作交流流程（不出差）</t>
  </si>
  <si>
    <t>节点1：产品技术交流咨询申请</t>
  </si>
  <si>
    <t>1.发起人为销售公司格力珠海客户服务中心技术部工程技术科技术工程师李海先
2.产品技术工作交流流程在项目分类中设计好工作流并成功部署</t>
  </si>
  <si>
    <r>
      <rPr>
        <sz val="8"/>
        <color theme="1"/>
        <rFont val="微软雅黑"/>
        <charset val="134"/>
      </rPr>
      <t>1.登录工号XS13128551561（销售公司格力珠海客户服务中心技术部工程技术科技术工程师）
2.点击项目管理-项目发起
3.点击产品科技术交流流程
4.填写表单：标题输入“产品技术交流03-04”，需求类型选择“</t>
    </r>
    <r>
      <rPr>
        <sz val="8"/>
        <color rgb="FFFF0000"/>
        <rFont val="微软雅黑"/>
        <charset val="134"/>
      </rPr>
      <t>场内技术支持</t>
    </r>
    <r>
      <rPr>
        <sz val="8"/>
        <color theme="1"/>
        <rFont val="微软雅黑"/>
        <charset val="134"/>
      </rPr>
      <t>”，处理人选择“汪明”，其他输入符合规范的值，点击提交</t>
    </r>
  </si>
  <si>
    <t>T005-024</t>
  </si>
  <si>
    <t>T005-025</t>
  </si>
  <si>
    <t>T005-026</t>
  </si>
  <si>
    <t>T005-027</t>
  </si>
  <si>
    <t>T005-028</t>
  </si>
  <si>
    <t>项目发起-产品科投标咨询工作流程（平移科室）</t>
  </si>
  <si>
    <t>1.销售公司部门下所有人员可提交
2.产品科投标咨询工作流程申请在项目分类中设计好工作流并成功部署</t>
  </si>
  <si>
    <t>验证投标咨询单申请节点</t>
  </si>
  <si>
    <t>1.登录工号XS13128551561（销售公司格力珠海客户服务中心技术部工程技术科技术工程师）
2.点击项目管理-项目发起
3.点击产品科投标咨询工作流程
4.填写表单：标题输入“投标咨询流程03-04”，上传技术标，商务标，咨询的附件，其他输入符合规范的值，点击提交</t>
  </si>
  <si>
    <t>1.格力G平台成功授权登录
2.弹出项目发起页面
3.弹出产品科投标咨询工作流程的申请页面
4.流转下一个节点：节点2</t>
  </si>
  <si>
    <t>T005-029</t>
  </si>
  <si>
    <t>节点2：综合组项目管理员答复（平移科室）</t>
  </si>
  <si>
    <t>1.总部商技部调度室综合组项目管理员
2.产品科投标咨询工作流程申请在项目分类中设计好工作流并成功部署</t>
  </si>
  <si>
    <t>验证综合组项目管理员答复（平移科室）节点</t>
  </si>
  <si>
    <r>
      <t>1.登录工号100005747（总部商技部调度室综合组项目管理员）
2.点击项目管理-项目流转
3.点击标题为“投标咨询流程03-04”的产品科投标咨询工作流程的审批
4.情况1：点击申请平移科室，点击新增部门，科室选择“</t>
    </r>
    <r>
      <rPr>
        <sz val="8"/>
        <color rgb="FFFF0000"/>
        <rFont val="微软雅黑"/>
        <charset val="134"/>
      </rPr>
      <t>电气技术科”和组长选择“张华”</t>
    </r>
    <r>
      <rPr>
        <sz val="8"/>
        <color theme="1"/>
        <rFont val="微软雅黑"/>
        <charset val="134"/>
      </rPr>
      <t>，输入描述“请协助提供资料”，上传附件，点击提交
  情况2：点击驳回</t>
    </r>
  </si>
  <si>
    <t xml:space="preserve">1.格力G平台成功授权登录
2.弹出100005747的流程待办页面
3.弹出流程审批页面
4.情况1：流转下一个节点：节点3
   情况2：驳回到申请人XS13128551561的项目管理-项目流转页面，接收到待办信息可以重新发起申请
  </t>
  </si>
  <si>
    <t>T005-030</t>
  </si>
  <si>
    <t>节点3：指派的组长审核并指派组内技术员</t>
  </si>
  <si>
    <t>1.节点2指派的总部商技部组长
2.产品科投标咨询工作流程申请在项目分类中设计好工作流并成功部署</t>
  </si>
  <si>
    <t>验证指派的组长审核并指派组内技术员节点</t>
  </si>
  <si>
    <t>1.登录工号100121341（总部商技部电气技术科智能楼宇组组长）
2.点击项目管理-项目流转
3.点击标题为“投标咨询流程03-04”的产品科投标咨询工作流程的审批
4.点击的“新增人员”，技术员选择“张思”，输入描述“请协助提供资料”，上传附件，点击提交</t>
  </si>
  <si>
    <t xml:space="preserve"> 张华
工号：100121341</t>
  </si>
  <si>
    <t>1.格力G平台成功授权登录
2.弹出100121341的流程待办页面
3.弹出流程审批页面
4.流转下一个节点：节点4</t>
  </si>
  <si>
    <t>T005-031</t>
  </si>
  <si>
    <t>节点4：技术员答复</t>
  </si>
  <si>
    <t>1.节点2指派的技术员
2.产品科投标咨询工作流程申请在项目分类中设计好工作流并成功部署</t>
  </si>
  <si>
    <t>验证技术员答复节点</t>
  </si>
  <si>
    <t>1.登录工号100142308（总部商技部电气技术科智能楼宇组技术员）
2.点击项目管理-项目流转
3.点击标题为“投标咨询流程03-04”的产品科投标咨询工作流程的审批
4.输入回复内容，点击提交</t>
  </si>
  <si>
    <t xml:space="preserve">张思
工号：100142308
</t>
  </si>
  <si>
    <t>1.格力G平台成功授权登录
2.弹出100142308的流程待办页面
3.弹出流程审批页面
4.流转下一个节点：节点5</t>
  </si>
  <si>
    <t>T005-032</t>
  </si>
  <si>
    <t>节点5：综合组项目管理员汇总并提交最终答复</t>
  </si>
  <si>
    <t>验证综合组项目管理员汇总并提交最终答复节点</t>
  </si>
  <si>
    <t>1.登录工号100005747（总部商技部调度室综合组项目管理员）
2.点击项目管理-项目流转
3.点击标题为“投标咨询流程03-04”的产品科投标咨询工作流程的审批
4.输入回复内容，点击提交</t>
  </si>
  <si>
    <t xml:space="preserve">1.格力G平台成功授权登录
2.弹出100005747的流程待办页面
3.弹出流程审批页面
4.流转下一个节点：节点6
  </t>
  </si>
  <si>
    <t>T005-033</t>
  </si>
  <si>
    <t>节点6：调度室副主任审核</t>
  </si>
  <si>
    <t>1.总部商技部调度室主管
2.产品科投标咨询工作流程申请在项目分类中设计好工作流并成功部署</t>
  </si>
  <si>
    <t>验证调度室副主任审核节点</t>
  </si>
  <si>
    <t>1.登录工号100077343（总部商技部调度室副主任兼任综合组组长）
2.点击项目管理-项目流转
3.点击标题为“投标咨询流程03-04”的产品科投标咨询工作流程的审批
4.输入回复内容，点击提交</t>
  </si>
  <si>
    <t xml:space="preserve">1.格力G平台成功授权登录
2.弹出100077343的流程待办页面
3.弹出流程审批页面
4.流转下一个节点：节点7
  </t>
  </si>
  <si>
    <t>T005-034</t>
  </si>
  <si>
    <t>节点7：满意度调查</t>
  </si>
  <si>
    <t>1.节点1的申请人
2.产品科投标咨询工作流程申请在项目分类中设计好工作流并成功部署</t>
  </si>
  <si>
    <t>验证满意度调查</t>
  </si>
  <si>
    <t>1.登录工号XS13128551561（销售公司格力珠海客户服务中心技术部工程技术科技术工程师技术员）
2.点击项目管理-项目流转
3.点击标题为“投标咨询流程03-04”的产品科投标咨询工作流程的审批
4.输入满意度调查，点击通过</t>
  </si>
  <si>
    <t xml:space="preserve">1.格力G平台成功授权登录
2.弹出XS13128551561的流程待办页面
3.弹出流程审批页面
4.流程结束
  </t>
  </si>
  <si>
    <t>T005-035</t>
  </si>
  <si>
    <t>项目发起-产品科投标咨询工作流程（平移部门）</t>
  </si>
  <si>
    <t>1.登录工号XS13128551561（销售公司格力珠海客户服务中心技术部工程技术科技术工程师）
2.点击项目管理-项目发起
3.点击产品科投标咨询工作流程
4.填写表单：标题输入“投标咨询流程平移部门03-04”，上传技术标，商务标，咨询的附件，其他输入符合规范的值，点击提交</t>
  </si>
  <si>
    <t>T005-036</t>
  </si>
  <si>
    <t>节点2：综合组项目管理员答复（平移部门）</t>
  </si>
  <si>
    <t>验证综合组项目管理员答复（平移部门）节点</t>
  </si>
  <si>
    <t>1.登录工号100005747（总部商技部调度室综合组项目管理员）
2.点击项目管理-项目流转
3.点击标题为“投标咨询流程03-04平移部门”的产品科投标咨询工作流程的审批
4.情况1：点击申请平移部门，点击新增部门，部门选“商技一部”和人员选择“王永”，输入描述“请协助提供资料”，上传附件，点击提交
  情况2：点击驳回</t>
  </si>
  <si>
    <t>T005-037</t>
  </si>
  <si>
    <t>节点3：部门外的人员指派组长</t>
  </si>
  <si>
    <t>1.本流程发起人所在部门外的人员
2.产品科投标咨询工作流程申请在项目分类中设计好工作流并成功部署</t>
  </si>
  <si>
    <t>验证部门外的人员组长</t>
  </si>
  <si>
    <t>1.登录工号1032（总部商技一部离心机开发室主管）
2.点击项目管理-项目流转
3.点击标题为“投标咨询流程03-04平移部门”的产品科投标咨询工作流程的审批
4.点击新增人员，选择科室”离心机开发室“，选择组长“端木”，输入描述，上传附件，点击确定</t>
  </si>
  <si>
    <t xml:space="preserve">王永
工号：
1032
</t>
  </si>
  <si>
    <t xml:space="preserve">1.格力G平台成功授权登录
2.弹出1032的流程待办页面
3.弹出流程审批页面
4.情况1：流转下一个节点：节点4
   </t>
  </si>
  <si>
    <t>T005-038</t>
  </si>
  <si>
    <t>节点4：指派的组长审核并指派组内技术员</t>
  </si>
  <si>
    <t>1.登录工号100196109（总部商技一部离心机室开发组组长）
2.点击项目管理-项目流转
3.点击标题为“投标咨询流程平移部门03-04”的产品科投标咨询工作流程的审批
4.点击的“新增人员”，技术员选择“宋立新”，输入描述“请协助提供资料”，上传附件，点击提交</t>
  </si>
  <si>
    <t xml:space="preserve">端木
工号：
1034
</t>
  </si>
  <si>
    <t>1.格力G平台成功授权登录
2.弹出1034的流程待办页面
3.弹出流程审批页面
4.流转下一个节点：节点5</t>
  </si>
  <si>
    <t>T005-039</t>
  </si>
  <si>
    <t>节点5：技术员答复</t>
  </si>
  <si>
    <t>1.登录工号100121341（总部商技一部离心机室开发组技术员）
2.点击项目管理-项目流转
3.点击标题为“投标咨询流程平移部门03-04”的产品科投标咨询工作流程的审批
4.输入回复内容，点击提交</t>
  </si>
  <si>
    <t xml:space="preserve">宋立新
工号：
1035
</t>
  </si>
  <si>
    <t>1.格力G平台成功授权登录
2.弹出1035的流程待办页面
3.弹出流程审批页面
4.流转下一个节点：节点6</t>
  </si>
  <si>
    <t>T005-040</t>
  </si>
  <si>
    <t>节点6：综合组项目管理员汇总并提交最终答复</t>
  </si>
  <si>
    <t>1.登录工号100005747（总部商技部调度室综合组项目管理员）
2.点击项目管理-项目流转
3.点击标题为“投标咨询流程平移部门03-04”的产品科投标咨询工作流程的审批
4.输入回复内容，点击提交</t>
  </si>
  <si>
    <t xml:space="preserve">1.格力G平台成功授权登录
2.弹出100005747的流程待办页面
3.弹出流程审批页面
4.流转下一个节点：节点7
  </t>
  </si>
  <si>
    <t>T005-041</t>
  </si>
  <si>
    <t>节点7：调度室副主任审核</t>
  </si>
  <si>
    <t>1.登录工号100077343（总部商技部调度室副主任）
2.点击项目管理-项目流转
3.点击标题为“投标咨询流程平移部门03-04”的产品科投标咨询工作流程的审批
4.输入回复内容，点击提交</t>
  </si>
  <si>
    <t xml:space="preserve">1.格力G平台成功授权登录
2.弹出100077343的流程待办页面
3.弹出流程审批页面
4.流转下一个节点：节点8
  </t>
  </si>
  <si>
    <t>T005-042</t>
  </si>
  <si>
    <t>节点8：满意度调查</t>
  </si>
  <si>
    <t>1.登录工号XS13128551561（销售公司格力珠海客户服务中心技术部工程技术科技术工程师技术员）
2.点击项目管理-项目流转
3.点击标题为“投标咨询流程平移部门03-04”的产品科投标咨询工作流程的审批
4.输入满意度调查，点击通过</t>
  </si>
  <si>
    <t>T005-043</t>
  </si>
  <si>
    <t>项目发起和项目流转-
产品科投标咨询工作流程（自主答复）</t>
  </si>
  <si>
    <t>T005-044</t>
  </si>
  <si>
    <t>节点2：综合组项目管理员答复（自主答复）</t>
  </si>
  <si>
    <t>1.登录工号100005747（总部商技部调度室综合组项目管理员）
2.点击项目管理-项目流转
3.点击标题为“投标咨询流程03-04”的产品科投标咨询工作流程的审批
4.情况1：点击自主答复，输入答复内容，点击提交
  情况2：点击驳回</t>
  </si>
  <si>
    <t>T005-045</t>
  </si>
  <si>
    <t>节点3：调度室副主任审核</t>
  </si>
  <si>
    <t>1.登录工号100077343（总部商技部调度室副主任）
2.点击项目管理-项目流转
3.点击标题为“投标咨询流程03-04”的产品科投标咨询工作流程的审批
4.输入回复内容，点击提交</t>
  </si>
  <si>
    <t xml:space="preserve">1.格力G平台成功授权登录
2.弹出100077343的流程待办页面
3.弹出流程审批页面
4.流转下一个节点：节点4
  </t>
  </si>
  <si>
    <t>T005-046</t>
  </si>
  <si>
    <t>节点4：满意度调查</t>
  </si>
  <si>
    <t>T005-047</t>
  </si>
  <si>
    <t>项目发起和项目流转-
标书制作（技术标）或投标资料提供工作流程</t>
  </si>
  <si>
    <t>节点1：销售公司人员申请</t>
  </si>
  <si>
    <t>1.销售公司部门下所有人员可提交
2.标书制作（技术标）或投标资料提供工作流程在项目分类中设计好工作流并成功部署</t>
  </si>
  <si>
    <t>验证销售公司人员申请节点</t>
  </si>
  <si>
    <t>1.登录工号XS13128551561（销售公司格力珠海客户服务中心技术部工程技术科技术工程师组员）
2.点击项目管理-项目发起
3.点击标书制作（技术标）或投标资料提供工作流程
4.填写表单：标题输入“标书制作03-05-01”，产品组长（实为综合组组长）选择“张真约”，上传标书资料、项目资料其他输入符合规范的值，点击提交</t>
  </si>
  <si>
    <t>1.格力G平台成功授权登录
2.弹出项目发起页面
3.弹出标书制作（技术标）或投标资料提供工作流程的申请页面
4.流转下一个节点：节点2</t>
  </si>
  <si>
    <t>T005-048</t>
  </si>
  <si>
    <t>节点2:申请人所在部门部长审批</t>
  </si>
  <si>
    <t>1.节点1申请人所在部门的部长
2.标书制作（技术标）或投标资料提供工作流程在项目分类中设计好工作流并成功部署</t>
  </si>
  <si>
    <t>验证申请人所在部门部长审批节点</t>
  </si>
  <si>
    <t>1.登录工号XS13926902613（销售公司格力珠海客户服务中心技术部部长）
2.点击项目管理-项目流转
3.点击标题为“标书制作03-05-01”的标书制作（技术标）或投标资料提供工作流程的审批
4.情况1：输入签字意见，上传意见附件，点击通过
   情况2：点击驳回</t>
  </si>
  <si>
    <t xml:space="preserve">1.格力G平台成功授权登录
2.弹出XS13926902613的流程待办页面
3.弹出流程审批页面
4.情况1：流转到节点3
   情况2：驳回到申请人XS13128551561的项目管理-项目流转页面，接收到待办信息可以重新发起申请
  </t>
  </si>
  <si>
    <t>T005-049</t>
  </si>
  <si>
    <t>节点3：综合组组长指派项目管理员</t>
  </si>
  <si>
    <t>1.总部商技部调度室综合组组长，调度室副主任兼任
2.标书制作（技术标）或投标资料提供工作流程在项目分类中设计好工作流并成功部署</t>
  </si>
  <si>
    <t>验证综合组组长指派项目管理员节点</t>
  </si>
  <si>
    <t>1.登录工号100077343（总部商技部调度室综合组项组长）
2.点击项目管理-项目流转
3.点击标题为“标书制作03-05-01”的标书制作（技术标）或投标资料提供工作流程的审批
4.情况1：选择项目管理员“傅崇义”，输入签字意见，上传意见附件，点击通过
   情况2：点击驳回</t>
  </si>
  <si>
    <t xml:space="preserve">1.格力G平台成功授权登录
2.弹出100077343的流程待办页面
3.弹出流程审批页面
4.情况1：流转到节点4
   情况2：驳回到申请人XS13128551561的项目管理-项目流转页面，接收到待办信息可以重新发起申请
  </t>
  </si>
  <si>
    <t>T005-050</t>
  </si>
  <si>
    <t>节点4：项目管理员制作标书或指派其他科室组长提供资料</t>
  </si>
  <si>
    <t>1.总部商技部调度室综合组项目管理员2.标书制作（技术标）或投标资料提供工作流程在项目分类中设计好工作流并成功部署</t>
  </si>
  <si>
    <t>验证综合组项目管理员制作标书或指派其他科室组长提供资料节点</t>
  </si>
  <si>
    <r>
      <rPr>
        <sz val="8"/>
        <color theme="1"/>
        <rFont val="微软雅黑"/>
        <charset val="134"/>
      </rPr>
      <t>1.登录工号100077343（总部商技部调度室综合组项目管理员）
2.点击项目管理-项目流转
3.点击标题为“标书制作03-05-01”的标书制作（技术标）或投标资料提供工作流程的审批
4.情况1：是否选择科组长默认选择“</t>
    </r>
    <r>
      <rPr>
        <sz val="8"/>
        <color rgb="FFFF0000"/>
        <rFont val="微软雅黑"/>
        <charset val="134"/>
      </rPr>
      <t>是</t>
    </r>
    <r>
      <rPr>
        <sz val="8"/>
        <color theme="1"/>
        <rFont val="微软雅黑"/>
        <charset val="134"/>
      </rPr>
      <t>”，点击新增，科室选择“电气技术科”，组长选择“</t>
    </r>
    <r>
      <rPr>
        <sz val="8"/>
        <color rgb="FFFF0000"/>
        <rFont val="微软雅黑"/>
        <charset val="134"/>
      </rPr>
      <t>张华</t>
    </r>
    <r>
      <rPr>
        <sz val="8"/>
        <color theme="1"/>
        <rFont val="微软雅黑"/>
        <charset val="134"/>
      </rPr>
      <t xml:space="preserve">”，其他输入符合规范的值，点击提交
   情况2：是否选择科组长默认选择“否”（即项目管理员答复），点击提交
</t>
    </r>
  </si>
  <si>
    <t xml:space="preserve">1.格力G平台成功授权登录
2.弹出100005747的流程待办页面
3.弹出流程审批页面
4.情况1：流转到节点5
   情况2：流转到节点9
  </t>
  </si>
  <si>
    <t>T005-051</t>
  </si>
  <si>
    <t>节点5：指派的科室组长指派工程师</t>
  </si>
  <si>
    <t>1.节点4指派的总部商技部内的科室组长
2.标书制作（技术标）或投标资料提供工作流程在项目分类中设计好工作流并成功部署</t>
  </si>
  <si>
    <t>验证指派的科室组长指派工程师节点</t>
  </si>
  <si>
    <t xml:space="preserve">1.登录工号100121341 （总部商技部电气技术科智能楼宇组组长）
2.点击项目管理-项目流转
3.点击标题为“标书制作03-05-01”的标书制作（技术标）或投标资料提供工作流程的审批
4.情况1：组员选择“张思”，点击提交
   情况2：驳回
</t>
  </si>
  <si>
    <t xml:space="preserve">张华
工号：100121341 
</t>
  </si>
  <si>
    <t xml:space="preserve">1.格力G平台成功授权登录
2.弹出100121341 的流程待办页面
3.弹出流程审批页面
4.情况1.流转到节点6
   情况2：驳回到节点4
  </t>
  </si>
  <si>
    <t>T005-052</t>
  </si>
  <si>
    <t>节点6：工程师提供资料</t>
  </si>
  <si>
    <t>1.节点5组长指派的组内工程师
2.标书制作（技术标）或投标资料提供工作流程在项目分类中设计好工作流并成功部署</t>
  </si>
  <si>
    <t>验证工程师提供资料节点</t>
  </si>
  <si>
    <t xml:space="preserve">1.登录工号100142308 总部商技部电气技术科智能楼宇组自控工程师）
2.点击项目管理-项目流转
3.点击标题为“标书制作03-05-01”的标书制作（技术标）或投标资料提供工作流程的审批
4.上传反馈材料，输入签字意见和意见附件，点击提交
</t>
  </si>
  <si>
    <t xml:space="preserve">张思
工号：100142308 
</t>
  </si>
  <si>
    <t xml:space="preserve">1.格力G平台成功授权登录
2.弹出100142308 的流程待办页面
3.弹出流程审批页面
4.流转到节点7
  </t>
  </si>
  <si>
    <t>T005-053</t>
  </si>
  <si>
    <t>节点7：科室组长审批</t>
  </si>
  <si>
    <t>1.节4的组长审批
2.标书制作（技术标）或投标资料提供工作流程在项目分类中设计好工作流并成功部署</t>
  </si>
  <si>
    <t>验证科室组长审批节点</t>
  </si>
  <si>
    <t>1.登录工号100121341 （总部商技部电气技术科智能楼宇组组长）
2.点击项目管理-项目流转
3.点击标题为“标书制作03-05-01”的标书制作（技术标）或投标资料提供工作流程的审批
4.情况1：输入签字意见，上传意见附加，点击通过
   情况2：点击驳回</t>
  </si>
  <si>
    <t xml:space="preserve">1.格力G平台成功授权登录
2.弹出100121341 的流程待办页面
3.弹出流程审批页面
4.情况1：流转到节点8
   情况2：驳回打节点6
  </t>
  </si>
  <si>
    <t>T005-054</t>
  </si>
  <si>
    <t>节点8：项目管理员制作并审核标书</t>
  </si>
  <si>
    <t>验证项目管理员制作并审核标书节点</t>
  </si>
  <si>
    <t xml:space="preserve">1.登录工号100077343（总部商技部调度室综合组项目管理员）
2.点击项目管理-项目流转
3.点击标题为“标书制作03-05-01”的标书制作（技术标）或投标资料提供工作流程的审批
4.1.输入签字意见和意见附件，点击通过
   2.点击驳回
</t>
  </si>
  <si>
    <t xml:space="preserve">1.格力G平台成功授权登录
2.弹出100005747的流程待办页面
3.弹出流程审批页面
4.1.流转到节点9
   2.驳回到节点6
  </t>
  </si>
  <si>
    <t>T005-055</t>
  </si>
  <si>
    <t>节点9：调度室副主任/副主任审批</t>
  </si>
  <si>
    <t>1.总部商用技术部调度室副主任/副主任
2.标书制作（技术标）或投标资料提供工作流程在项目分类中设计好工作流并成功部署</t>
  </si>
  <si>
    <t>验证调度室副主任/副主任审批节点</t>
  </si>
  <si>
    <t xml:space="preserve">1.登录工号100077343（总部商技部调度室副主任）
2.点击项目管理-项目流转
3.点击标题为“标书制作03-05-01”的标书制作（技术标）或投标资料提供工作流程的审批
4.输入签字意见和意见附件，点击通过
</t>
  </si>
  <si>
    <t xml:space="preserve">1.格力G平台成功授权登录
2.弹出100077343的流程待办页面
3.弹出流程审批页面
4.流程结束，归档在项目查询
  </t>
  </si>
  <si>
    <t>T005-056</t>
  </si>
  <si>
    <t>项目发起和项目流转-
楼宇BMS系统技术支持申请流程</t>
  </si>
  <si>
    <t>节点1：销售公司售后部人员申请</t>
  </si>
  <si>
    <t>1.发起人为销售公司售后部部长/组长/技术员，部长申请跳过节点2
2.楼宇BMS系统技术支持申请流程在项目分类中设计好工作流并成功部署</t>
  </si>
  <si>
    <t>验证销售公司售后部组长/技术员申请节点</t>
  </si>
  <si>
    <t>1.登录工号XS13697718007（销售公司格力珠海客户服务中心售后部售后技术科技术工程师）
2.点击项目管理-项目发起
3.点击楼宇BMS系统技术支持申请流程
4.填写表单：标题输入“03-05-01BMS”，其他输入符合规范值，上传对应的附件，点击提交</t>
  </si>
  <si>
    <t>1.格力G平台成功授权登录
2.弹出项目发起页面
3.弹出楼宇BMS系统技术支持申请流程的申请页面
4.流转下一个节点：节点2</t>
  </si>
  <si>
    <t>T005-057</t>
  </si>
  <si>
    <t>节点2：销售公司售后部部长审批</t>
  </si>
  <si>
    <t>1.销售公司售后部部长
2.楼宇BMS系统技术支持申请流程在项目分类中设计好工作流并成功部署</t>
  </si>
  <si>
    <t>验证销售公司售后部部长审批节点</t>
  </si>
  <si>
    <t xml:space="preserve">1.登录工号XS13128520713（（销售公司格力珠海客户服务中心售后部部长）
2.点击项目管理-项目流转
3.点击标题为03-05-01BMS”的楼宇BMS系统技术支持申请流程的审批
4.情况1：输入签字意见和意见附件，点击通过
   情况2：点击驳回
</t>
  </si>
  <si>
    <t xml:space="preserve">黄明亮
工号：XS13128520713
</t>
  </si>
  <si>
    <t xml:space="preserve">1.格力G平台成功授权登录
2.弹出XS13128520713的流程待办页面
3.弹出流程审批页面
4.情况1：流转到节点3
   情况2：驳回到申请人XS13697718007的项目管理-项目流转页面，接收到待办信息可以重新发起申请
  </t>
  </si>
  <si>
    <t>T005-058</t>
  </si>
  <si>
    <t>节点3：总部电气科技术科主管/副主管/智能楼宇组组长审批并并指派工程师</t>
  </si>
  <si>
    <t>1.总部电气技术科主管 /副主管/智能楼宇组组长
2.楼宇BMS系统技术支持申请流程在项目分类中设计好工作流并成功部署</t>
  </si>
  <si>
    <t>验证总部电气技术科主管/副主管/智能楼宇组组长审核并指派工程师节点</t>
  </si>
  <si>
    <t xml:space="preserve">1.登录工号100057495（总部商技部电气技术科副主管）
2.点击项目管理-项目流转
3.点击标题为03-05-01BMS”的楼宇BMS系统技术支持申请流程的审批
4.情况1：电气科负责人选择“张思”，输入签字意见和意见附件，点击通过
   情况2：点击驳回
</t>
  </si>
  <si>
    <t xml:space="preserve">苏江琳
工号：100057495
</t>
  </si>
  <si>
    <t xml:space="preserve">1.格力G平台成功授权登录
2.弹出100057495的流程待办页面
3.弹出流程审批页面
4.情况1：流转到节点4
   情况2：驳回到申请人XS13697718007的项目管理-项目流转页面，接收到待办信息可以重新发起申请
  </t>
  </si>
  <si>
    <t>T005-059</t>
  </si>
  <si>
    <t>节点4：电气科工程师现场核查</t>
  </si>
  <si>
    <t>1.总部商技部电气技术科智能楼宇组工程师
2.楼宇BMS系统技术支持申请流程在项目分类中设计好工作流并成功部署</t>
  </si>
  <si>
    <t>验证电气工程师现场核查节点</t>
  </si>
  <si>
    <t xml:space="preserve">1.登录工号100142308 （总部商技部电气技术科智能楼宇组工程师）
2.点击项目管理-项目流转
3.点击标题为03-05-01BMS”的楼宇BMS系统技术支持申请流程的审批
4.情况1：上传工程现场核查附件，输入签字意见和意见附件，点击通过
   情况2：点击驳回
</t>
  </si>
  <si>
    <t xml:space="preserve">1.格力G平台成功授权登录
2.弹出100142308 的流程待办页面
3.弹出流程审批页面
4.情况1：流转到节点5
   情况2：驳回到申请人XS13697718007的项目管理-项目流转页面，接收到待办信息可以重新发起申请
  </t>
  </si>
  <si>
    <t>T005-060</t>
  </si>
  <si>
    <t>节点5：申请人提交竣工资料</t>
  </si>
  <si>
    <t>1.角色为节点1的申请人
2.楼宇BMS系统技术支持申请流程在项目分类中设计好工作流并成功部署</t>
  </si>
  <si>
    <t>验证申请人提交资料节点</t>
  </si>
  <si>
    <t xml:space="preserve">1.登录工号XS13697718007（销售公司格力珠海客户服务中心售后部售后管理科技术工程师）
2.点击项目管理-项目流转
3.点击标题为03-05-01BMS”的楼宇BMS系统技术支持申请流程的审批
4.上传工程现场核查附件，输入签字意见和意见附件，点击通过
</t>
  </si>
  <si>
    <t xml:space="preserve">1.格力G平台成功授权登录
2.弹出XS13697718007的流程待办页面
3.弹出流程审批页面
4.流转到节点6
  </t>
  </si>
  <si>
    <t>T005-061</t>
  </si>
  <si>
    <t>节点6：智能楼宇组 组长提交授权证明</t>
  </si>
  <si>
    <t>1.总部商技部电气技术科智能楼宇组组长
2.楼宇BMS系统技术支持申请流程在项目分类中设计好工作流并成功部署</t>
  </si>
  <si>
    <t>验证智能楼宇组 组长提交授权证明</t>
  </si>
  <si>
    <t>1.登录工号100121341 （总部商技部电气技术科智能楼宇组组长）
2.点击项目管理-项目流转
3.点击标题为03-05-01BMS”的楼宇BMS系统技术支持申请流程的审批
4.情况1：输入并上传系统授权证明，输入签字意见，上传意见附加，点击通过
   情况2：点击驳回</t>
  </si>
  <si>
    <t xml:space="preserve">1.格力G平台成功授权登录
2.弹出100121341 的流程待办页面
3.弹出流程审批页面
4.情况1：流转到节点7
   情况2：驳回到节点5
  </t>
  </si>
  <si>
    <t>T005-062</t>
  </si>
  <si>
    <t>节点7：流程发起人填写满意度调查</t>
  </si>
  <si>
    <t>验证流程发起人填写满意度调查节点</t>
  </si>
  <si>
    <t xml:space="preserve">1.登录工号XS13697718007（销售公司格力珠海客户服务中心售后部售后管理科技术工程师）
2.点击项目管理-项目流转
3.点击标题为03-05-01BMS”的楼宇BMS系统技术支持申请流程的审批
4.输入满意度调查内容，输入签字意见和意见附件，点击通过
</t>
  </si>
  <si>
    <t xml:space="preserve">1.格力G平台成功授权登录
2.弹出XS13697718007的流程待办页面
3.弹出流程审批页面
4.流程结束
  </t>
  </si>
  <si>
    <t>T005-063</t>
  </si>
  <si>
    <t>项目发起和项目流转-
智能家居技术支持流程</t>
  </si>
  <si>
    <t>1.发起人为销售公司售后部部长/组长/技术员，部长申请跳过节点2
2.智能家居技术支持流程在项目分类中设计好工作流并成功部署</t>
  </si>
  <si>
    <t>1.登录工号XS13697718007（销售公司格力珠海客户服务中心售后部售后管理科技术工程师）
2.点击项目管理-项目发起
3.点击智能家居技术支持流程
4.填写表单：标题输入“03-05-01智能家居”，其他输入符合规范值，上传对应的附件，点击提交</t>
  </si>
  <si>
    <t>1.格力G平台成功授权登录
2.弹出项目发起页面
3.弹出智能家居技术支持流程的申请页面
4.流转下一个节点：节点2</t>
  </si>
  <si>
    <t>T005-064</t>
  </si>
  <si>
    <t>1.销售公司售后部部长
2.智能家居技术支持流程在项目分类中设计好工作流并成功部署</t>
  </si>
  <si>
    <t xml:space="preserve">1.登录工号XS13128520713（（销售公司格力珠海客户服务中心售后部部长）
2.点击项目管理-项目流转
3.点击标题为“03-05-01智能家居”的智能家居技术支持流程的审批
4.情况1：输入签字意见和意见附件，点击通过
   情况2：点击驳回
</t>
  </si>
  <si>
    <t>T005-065</t>
  </si>
  <si>
    <t>1.总部电气技术科主管 /副主管/智能楼宇组组长
2.智能家居技术支持流程在项目分类中设计好工作流并成功部署</t>
  </si>
  <si>
    <t xml:space="preserve">1.登录工号100057495（总部商技部电气技术科副主管）
2.点击项目管理-项目流转
3.点击标题为“03-05-01智能家居”的智能家居技术支持流程的审批
4.情况1：电气科负责人选择“张华”，输入签字意见和意见附件，点击通过
   情况2：点击驳回
</t>
  </si>
  <si>
    <t>T005-066</t>
  </si>
  <si>
    <t>1.总部商技部电气技术科智能楼宇组工程师
2.智能家居技术支持流程在项目分类中设计好工作流并成功部署</t>
  </si>
  <si>
    <t xml:space="preserve">1.登录工号100142308 （总部商技部电气技术科智能楼宇组工程师）
2.点击项目管理-项目流转
3.点击标题为“03-05-01智能家居”的智能家居技术支持流程的审批
4.情况1：上传工程现场核查附件，输入签字意见和意见附件，点击通过
   情况2：点击驳回
</t>
  </si>
  <si>
    <t>T005-067</t>
  </si>
  <si>
    <t>1.角色为节点1的申请人
2.智能家居技术支持流程在项目分类中设计好工作流并成功部署</t>
  </si>
  <si>
    <t xml:space="preserve">1.登录工号XS13697718007（销售公司格力珠海客户服务中心售后部售后管理科技术工程师）
2.点击项目管理-项目流转
3.点击标题为“03-05-01智能家居”的智能家居技术支持流程的审批
4.上传工程现场核查附件，输入签字意见和意见附件，点击通过
</t>
  </si>
  <si>
    <t>T005-068</t>
  </si>
  <si>
    <t>1.总部商技部电气技术科智能楼宇组组长
2.智能家居技术支持流程在项目分类中设计好工作流并成功部署</t>
  </si>
  <si>
    <t>1.登录工号100121341 （总部商技部电气技术科智能楼宇组组长）
2.点击项目管理-项目流转
3.点击标题为“03-05-01智能家居”的智能家居技术支持流程的审批
4.情况1：输入并上传系统授权证明，输入签字意见，上传意见附加，点击通过
   情况2：点击驳回</t>
  </si>
  <si>
    <t>T005-069</t>
  </si>
  <si>
    <t xml:space="preserve">1.登录工号XS13697718007（销售公司格力珠海客户服务中心售后部售后管理科技术工程师）
2.点击项目管理-项目流转
3.点击标题为“03-05-01智能家居”的智能家居技术支持流程的审批
4.输入满意度调查内容，输入签字意见和意见附件，点击通过
</t>
  </si>
  <si>
    <t>T005-070</t>
  </si>
  <si>
    <t>项目发起和项目流转-
分户计费技术支持工作流程</t>
  </si>
  <si>
    <t>1.发起人为销售公司售后部部长/组长/技术员，部长申请跳过节点2
2.分户计费技术支持工作流程在项目分类中设计好工作流并成功部署</t>
  </si>
  <si>
    <t>1.登录工号XS13697718007（销售公司格力珠海客户服务中心售后部售后管理科技术工程师）
2.点击项目管理-项目发起
3.点击分户计费技术支持工作流程
4.填写表单：标题输入“03-05-01分户计费”，其他输入符合规范值，上传对应的附件，点击提交</t>
  </si>
  <si>
    <t>1.格力G平台成功授权登录
2.弹出项目发起页面
3.弹出分户计费技术支持工作流程的申请页面
4.流转下一个节点：节点2</t>
  </si>
  <si>
    <t>T005-071</t>
  </si>
  <si>
    <t>1.销售公司售后部部长
2.分户计费技术支持工作流程在项目分类中设计好工作流并成功部署</t>
  </si>
  <si>
    <t xml:space="preserve">1.登录工号XS13128520713（销售公司格力珠海客户服务中心售后部部长）
2.点击项目管理-项目流转
3.点击标题为“03-05-01分户计费”的分户计费技术支持工作流程的审批
4.情况1：输入签字意见和意见附件，点击通过
   情况2：点击驳回
</t>
  </si>
  <si>
    <t>T005-072</t>
  </si>
  <si>
    <t>1.总部电气技术科主管 /副主管/智能楼宇组组长
2.分户计费技术支持工作流程在项目分类中设计好工作流并成功部署</t>
  </si>
  <si>
    <t xml:space="preserve">1.登录工号100057495（总部商技部电气技术科副主管）
2.点击项目管理-项目流转
3.点击标题为“03-05-01分户计费”的分户计费技术支持工作流程的审批
4.情况1：电气科负责人选择“张华”，输入签字意见和意见附件，点击通过
   情况2：点击驳回
</t>
  </si>
  <si>
    <t>T005-073</t>
  </si>
  <si>
    <t>1.总部商技部电气技术科智能楼宇组工程师
2.分户计费技术支持工作流程在项目分类中设计好工作流并成功部署</t>
  </si>
  <si>
    <t xml:space="preserve">1.登录工号100142308 （总部商技部电气技术科智能楼宇组工程师）
2.点击项目管理-项目流转
3.点击标题为“03-05-01分户计费”的分户计费技术支持工作流程的审批
4.情况1：上传工程现场核查附件，输入签字意见和意见附件，点击通过
   情况2：点击驳回
</t>
  </si>
  <si>
    <t>T005-074</t>
  </si>
  <si>
    <t>1.角色为节点1的申请人
2.分户计费技术支持工作流程在项目分类中设计好工作流并成功部署</t>
  </si>
  <si>
    <t xml:space="preserve">1.登录工号XS13697718007（销售公司格力珠海客户服务中心售后部售后管理科技术工程师）
2.点击项目管理-项目流转
3.点击标题为“03-05-01分户计费”的分户计费技术支持工作流程的审批
4.上传工程现场核查附件，输入签字意见和意见附件，点击通过
</t>
  </si>
  <si>
    <t>T005-075</t>
  </si>
  <si>
    <t>1.总部商技部电气技术科智能楼宇组组长
2.分户计费技术支持工作流程在项目分类中设计好工作流并成功部署</t>
  </si>
  <si>
    <t>1.登录工号100121341 （总部商技部电气技术科智能楼宇组组长）
2.点击项目管理-项目流转
3.点击标题为“03-05-01分户计费”的分户计费技术支持工作流程的审批
4.情况1：输入并上传系统授权证明，输入签字意见，上传意见附加，点击通过
   情况2：点击驳回</t>
  </si>
  <si>
    <t>T005-076</t>
  </si>
  <si>
    <t xml:space="preserve">1.登录工号XS13697718007（销售公司格力珠海客户服务中心售后部售后管理科技术工程师）
2.点击项目管理-项目流转
3.点击标题为“03-05-01分户计费”的分户计费技术支持工作流程的审批
4.输入满意度调查内容，输入签字意见和意见附件，点击通过
</t>
  </si>
  <si>
    <t>T005-077</t>
  </si>
  <si>
    <t>项目发起和项目流转-
群控系统技术支持申请流程</t>
  </si>
  <si>
    <t>1.发起人为销售公司售后部部长/组长/技术员，部长申请跳过节点2
2.群控系统技术支持申请流程在项目分类中设计好工作流并成功部署</t>
  </si>
  <si>
    <t>1.登录工号XS13697718007（销售公司格力珠海客户服务中心售后部售后管理科技术工程师）
2.点击项目管理-项目发起
3.点击群控系统技术支持申请流程
4.填写表单：标题输入“03-05-01群控系统”，其他输入符合规范值，上传对应的附件，点击提交</t>
  </si>
  <si>
    <t>1.格力G平台成功授权登录
2.弹出项目发起页面
3.弹出群控系统技术支持申请流程的申请页面
4.流转下一个节点：节点2</t>
  </si>
  <si>
    <t>T005-078</t>
  </si>
  <si>
    <t>1.销售公司售后部部长
2.群控系统技术支持申请流程在项目分类中设计好工作流并成功部署</t>
  </si>
  <si>
    <t xml:space="preserve">1.登录工号XS13128520713（（销售公司格力珠海客户服务中心售后部部长）
2.点击项目管理-项目流转
3.点击标题为“03-05-01群控系统”的群控系统技术支持申请流程的审批
4.情况1：输入签字意见和意见附件，点击通过
   情况2：点击驳回
</t>
  </si>
  <si>
    <t>T005-079</t>
  </si>
  <si>
    <t>节点3：总部电气科技术科主管/副主管/机房群控组组长审批并并指派工程师</t>
  </si>
  <si>
    <t>1.总部电气技术科主管 /副主管/机房群控组组长
2.群控系统技术支持申请流程在项目分类中设计好工作流并成功部署</t>
  </si>
  <si>
    <t xml:space="preserve">1.登录工号100108691（总部商技部电气技术科机房群控组组长）
2.点击项目管理-项目流转
3.点击标题为“03-05-01群控系统”的群控系统技术支持申请流程的审批
4.情况1：电气科负责人选择“陈华”，输入签字意见和意见附件，点击通过
   情况2：点击驳回
</t>
  </si>
  <si>
    <t xml:space="preserve">张登第
工号：100108691
</t>
  </si>
  <si>
    <t xml:space="preserve">1.格力G平台成功授权登录
2.弹出100108691的流程待办页面
3.弹出流程审批页面
4.情况1：流转到节点4
   情况2：驳回到申请人XS13697718007的项目管理-项目流转页面，接收到待办信息可以重新发起申请
  </t>
  </si>
  <si>
    <t>T005-080</t>
  </si>
  <si>
    <t>1.总部商技部电气技术科智能楼宇组工程师
2.群控系统技术支持申请流程在项目分类中设计好工作流并成功部署</t>
  </si>
  <si>
    <t xml:space="preserve">1.登录工号100184833（总部商技部电气技术科机房群控组工程师）
2.点击项目管理-项目流转
3.点击标题为“03-05-01群控系统”的群控系统技术支持申请流程的审批
4.情况1：上传工程现场核查附件，输入签字意见和意见附件，点击通过
   情况2：点击驳回
</t>
  </si>
  <si>
    <t xml:space="preserve">陈华
工号：100184833
</t>
  </si>
  <si>
    <t xml:space="preserve">1.格力G平台成功授权登录
2.弹出100184833的流程待办页面
3.弹出流程审批页面
4.情况1：流转到节点5
   情况2：驳回到申请人XS13697718007的项目管理-项目流转页面，接收到待办信息可以重新发起申请
  </t>
  </si>
  <si>
    <t>T005-081</t>
  </si>
  <si>
    <t>节点5：流程发起人填写满意度调查</t>
  </si>
  <si>
    <t>1.角色为节点1的申请人
2.群控系统技术支持申请流程在项目分类中设计好工作流并成功部署</t>
  </si>
  <si>
    <t xml:space="preserve">1.登录工号XS13697718007（销售公司格力珠海客户服务中心售后部售后管理科技术工程师）
2.点击项目管理-项目流转
3.点击标题为“03-05-01群控系统”的群控系统技术支持申请流程的审批
4.输入满意度调查内容，输入签字意见和意见附件，点击通过
</t>
  </si>
  <si>
    <t>T005-082</t>
  </si>
  <si>
    <t>项目发起和项目流转-
远程监控技术支持工作流程</t>
  </si>
  <si>
    <t>1.发起人为销售公司售后部部长/组长/技术员，部长申请跳过节点2
2.远程监控技术支持工作流程在项目分类中设计好工作流并成功部署</t>
  </si>
  <si>
    <t>1.登录工号XS13697718007（销售公司格力珠海客户服务中心售后部售后管理科技术工程师）
2.点击项目管理-项目发起
3.点击.远程监控技术支持工作流程
4.填写表单：标题输入“03-05-01远程监控”，其他输入符合规范值，上传对应的附件，点击提交</t>
  </si>
  <si>
    <t>1.格力G平台成功授权登录
2.弹出项目发起页面
3.弹出远程监控技术支持工作流程的申请页面
4.流转下一个节点：节点2</t>
  </si>
  <si>
    <t>T005-083</t>
  </si>
  <si>
    <t>1.销售公司售后部部长
2.远程监控技术支持工作流程在项目分类中设计好工作流并成功部署</t>
  </si>
  <si>
    <t xml:space="preserve">1.登录工号XS13128520713（（销售公司格力珠海客户服务中心售后部部长）
2.点击项目管理-项目流转
3.点击标题为“03-05-01远程监控”的远程监控技术支持工作流程的审批
4.情况1：输入签字意见和意见附件，点击通过
   情况2：点击驳回
</t>
  </si>
  <si>
    <t>T005-084</t>
  </si>
  <si>
    <t>1.总部电气技术科主管 /副主管/智能楼宇组组长
2.远程监控技术支持工作流程在项目分类中设计好工作流并成功部署</t>
  </si>
  <si>
    <t xml:space="preserve">1.登录工号100121341 （总部商技部电气技术科智能楼宇组组长）
2.点击项目管理-项目流转
3.点击标题为“03-05-01远程监控”的远程监控技术支持工作流程的审批
4.情况1：电气科负责人选择“张华”，输入签字意见和意见附件，点击通过
   情况2：点击驳回
</t>
  </si>
  <si>
    <t xml:space="preserve">1.格力G平台成功授权登录
2.弹出100121341 的流程待办页面
3.弹出流程审批页面
4.情况1：流转到节点4
   情况2：驳回到申请人XS13697718007的项目管理-项目流转页面，接收到待办信息可以重新发起申请
  </t>
  </si>
  <si>
    <t>T005-085</t>
  </si>
  <si>
    <t>1.总部商技部电气技术科智能楼宇组工程师
2.远程监控技术支持工作流程在项目分类中设计好工作流并成功部署</t>
  </si>
  <si>
    <t xml:space="preserve">1.登录工号100142308 （总部商技部电气技术科智能楼宇组工程师）
2.点击项目管理-项目流转
3.点击标题为“03-05-01远程监控”的远程监控技术支持工作流程的审批
4.情况1：上传工程现场核查附件，输入签字意见和意见附件，点击通过
   情况2：点击驳回
</t>
  </si>
  <si>
    <t>T005-086</t>
  </si>
  <si>
    <t>1.角色为节点1的申请人
2.远程监控技术支持工作流程在项目分类中设计好工作流并成功部署</t>
  </si>
  <si>
    <t xml:space="preserve">1.登录工号XS13697718007（销售公司格力珠海客户服务中心售后部售后管理科技术工程师）
2.点击项目管理-项目流转
3.点击标题为“03-05-01远程监控”的远程监控技术支持工作流程的审批
4.上传竣工资料附件，输入签字意见和意见附件，点击通过
</t>
  </si>
  <si>
    <t>T005-087</t>
  </si>
  <si>
    <t>1.总部商技部电气技术科智能楼宇组组长
2.远程监控技术支持工作流程在项目分类中设计好工作流并成功部署</t>
  </si>
  <si>
    <t>1.登录工号100121341 （总部商技部电气技术科智能楼宇组组长）
2.点击项目管理-项目流转
3.点击标题为“03-05-01远程监控”的远程监控技术支持工作流程的审批
4.情况1：输入并上传系统授权证明，输入签字意见，上传意见附加，点击通过
   情况2：点击驳回</t>
  </si>
  <si>
    <t>T005-088</t>
  </si>
  <si>
    <t xml:space="preserve">1.登录工号XS13697718007（销售公司格力珠海客户服务中心售后部售后管理科技术工程师）
2.点击项目管理-项目流转
3.点击标题为“03-05-01远程监控”的远程监控技术支持工作流程的审批
4.输入满意度调查内容，输入签字意见和意见附件，点击通过
</t>
  </si>
  <si>
    <t>T005-089</t>
  </si>
  <si>
    <t>项目发起和项目流转-
售后质量反馈</t>
  </si>
  <si>
    <t>节点1：网点填写售后质量反馈单</t>
  </si>
  <si>
    <t>1.申请人为网点全体人员
2.售后质量反馈流程在项目分类中设计好工作流并成功部署</t>
  </si>
  <si>
    <t>验证网点填写售后质量反馈单节点</t>
  </si>
  <si>
    <r>
      <rPr>
        <sz val="8"/>
        <color theme="1"/>
        <rFont val="微软雅黑"/>
        <charset val="134"/>
      </rPr>
      <t>1.登录工号S21000340007（网点珠海中联制冷设备有限公司售后技术科技术组技术员）
2.点击项目管理-项目发起
3.点击售后质量反馈流程
4.情况1：主题输入“03-05售后质量”，</t>
    </r>
    <r>
      <rPr>
        <sz val="8"/>
        <color rgb="FFFF0000"/>
        <rFont val="微软雅黑"/>
        <charset val="134"/>
      </rPr>
      <t>是否已解决选择否</t>
    </r>
    <r>
      <rPr>
        <sz val="8"/>
        <color theme="1"/>
        <rFont val="微软雅黑"/>
        <charset val="134"/>
      </rPr>
      <t>，其他输入符合规范的值，点击提交
   情况2：主题输入“03-05售后质量”，需是否已解决选择是，其他输入符合规范的值，点击提交</t>
    </r>
  </si>
  <si>
    <t xml:space="preserve">袁中强
工号：S21000340007
</t>
  </si>
  <si>
    <t>1.格力G平台成功授权登录
2.弹出项目发起页面
3.弹出售后质量反馈流程的申请页面
4.情况1;流转下一个节点：节点2
   情况2：流程结束，归档到项目查询和项目报表</t>
  </si>
  <si>
    <t>T005-090</t>
  </si>
  <si>
    <t>节点2：销售公司售后部技术员处理</t>
  </si>
  <si>
    <t>1.角色为销售公司售后部售后管理科组内全体技术员
2.售后质量反馈流程在项目分类中设计好工作流并成功部署</t>
  </si>
  <si>
    <t>验证销售公司售后部技术员处理节点</t>
  </si>
  <si>
    <t>1.登录工号XS13128551561（销售公司格力珠海客户服务中心售后部售后管理科技术工程师）
2.点击项目管理-项目流转
3.点击标题为“03-05售后质量”的售后质量反馈流程的审批
4.填写表单：
   情况1:输入签字意见和上传意见附件，点击不能提供处理档案
   情况2：输入签字意见和上传意见附件，点击提供处理档案</t>
  </si>
  <si>
    <t xml:space="preserve">刘丹燕
工号：
XS13697718007
</t>
  </si>
  <si>
    <t>1.格力G平台成功授权登录
2.弹出XS13697718007的流程待办页面
3.弹出流程审批页面
4.情况1：流转下一个节点：节点:3
   情况2：流转到节点5</t>
  </si>
  <si>
    <t>T005-091</t>
  </si>
  <si>
    <t>节点3：技术员所在部门部长确认</t>
  </si>
  <si>
    <t>1.角色为节点2的部长/副部长
2.售后质量反馈流程在项目分类中设计好工作流并成功部署</t>
  </si>
  <si>
    <r>
      <rPr>
        <sz val="8"/>
        <color theme="1"/>
        <rFont val="微软雅黑"/>
        <charset val="134"/>
      </rPr>
      <t>1.登录工号XS13128520713（销售公司格力珠海客户服务中心售后部部长）
2.点击项目管理-项目流转
3.点击标题为“03-05售后质量”的售后质量反馈的审批
4.情况1：点击通过
   情况3：点击</t>
    </r>
    <r>
      <rPr>
        <sz val="8"/>
        <color rgb="FFFF0000"/>
        <rFont val="微软雅黑"/>
        <charset val="134"/>
      </rPr>
      <t>驳回</t>
    </r>
  </si>
  <si>
    <t xml:space="preserve">黄明亮
工号：
XS13128520713
</t>
  </si>
  <si>
    <t>1.格力G平台成功授权登录
2.弹出XS13697718007的流程待办页面
3.弹出流程审批页面
4.情况1：流转下一个节点：节点:4
   情况2：流转到节点2</t>
  </si>
  <si>
    <t>T005-092</t>
  </si>
  <si>
    <t>节点4：总部商技部售后技术科技术支持组或质量组处理</t>
  </si>
  <si>
    <t>1.总部商技部售后技术科技术支持组和质量组全员
2.售后质量反馈流程在项目分类中设计好工作流并成功部署</t>
  </si>
  <si>
    <t>验证商技部售后技术科技术支持组或质量组处理节点</t>
  </si>
  <si>
    <t>1.登录工号100120507（总部商技部售后技术科质量组技术员）
2.点击项目管理-项目流转
3.点击标题为“03-05售后质量”的售后质量反馈的审批
4.输入签字意见和上传意见附件，点击通过</t>
  </si>
  <si>
    <t>黄文训
工号：
100120507</t>
  </si>
  <si>
    <t>1.格力G平台成功授权登录
2.弹出100120507的流程待办页面
3.弹出流程审批页面
4.流转到节点5</t>
  </si>
  <si>
    <t>T005-093</t>
  </si>
  <si>
    <t>节点5：网点答复解决措施</t>
  </si>
  <si>
    <t>1.角色为节点1的申请人
2.售后质量反馈流程在项目分类中设计好工作流并成功部署</t>
  </si>
  <si>
    <t>验证网点答复解决措施节点</t>
  </si>
  <si>
    <t>1.登录工号S21000340007（网点珠海中联制冷设备有限公司售后技术科技术组技术员）
2.点击项目管理-项目流转
3.点击标题为“03-05售后质量”的售后质量反馈的审批
4.输入签字意见和上传意见附件，点击通过</t>
  </si>
  <si>
    <t>1.格力G平台成功授权登录
2.弹出S21000340007的流程待办页面
3.弹出流程审批页面
4.流转结束，归档到项目完结、项目查询和项目报表</t>
  </si>
  <si>
    <t>T005-094</t>
  </si>
  <si>
    <t>项目发起和项目流转-
工程技术组组内工作流程</t>
  </si>
  <si>
    <t>节点1：创建/指派任务单</t>
  </si>
  <si>
    <t>1.角色为总部商技部监理科工程技术组成员
2.工程技术组组内工作流程在项目分类中设计好工作流并成功部署</t>
  </si>
  <si>
    <t>验证创建/指派任务单</t>
  </si>
  <si>
    <t>1.登录工号100151214（总部珠海格力电器股份有限公司商用技术服务部工程监理科工程技术组组长）
2.点击项目管理-项目发起
3.点击工程技术组组内工作流程
4.填写表单：标题输入“组内工作03-05”，任务负责人“杨创”，其他输入符合规范的值，点击提交</t>
  </si>
  <si>
    <t xml:space="preserve">黄婵玲
工号：100151214
</t>
  </si>
  <si>
    <t>1.格力G平台成功授权登录
2.弹出项目发起页面
3.弹出工程技术组组内工作流程申请页面
4.流转到节点2</t>
  </si>
  <si>
    <t>T005-095</t>
  </si>
  <si>
    <t>节点2：处理人处理任务进度</t>
  </si>
  <si>
    <t>1.角色为节点1指派的总部商技部监理科工程技术组成员
2.工程技术组组内工作流程在项目分类中设计好工作流并成功部署</t>
  </si>
  <si>
    <t>验证处理人处理任务进度节点</t>
  </si>
  <si>
    <r>
      <rPr>
        <sz val="8"/>
        <color theme="1"/>
        <rFont val="微软雅黑"/>
        <charset val="134"/>
      </rPr>
      <t>1.登录工号100151214（总部珠海格力电器股份有限公司商用技术服务部工程技术科工程技术组技术员）
2.点击项目管理-项目流转
3.点击工程技术组组内工作流程
4.情况1：输入签字意见和上传意见附件，点击</t>
    </r>
    <r>
      <rPr>
        <sz val="8"/>
        <color rgb="FFFF0000"/>
        <rFont val="微软雅黑"/>
        <charset val="134"/>
      </rPr>
      <t>申请延期</t>
    </r>
    <r>
      <rPr>
        <sz val="8"/>
        <color theme="1"/>
        <rFont val="微软雅黑"/>
        <charset val="134"/>
      </rPr>
      <t xml:space="preserve">
情况2：输入签字意见和上传意见附件，点击</t>
    </r>
    <r>
      <rPr>
        <sz val="8"/>
        <color rgb="FFFF0000"/>
        <rFont val="微软雅黑"/>
        <charset val="134"/>
      </rPr>
      <t>提交</t>
    </r>
  </si>
  <si>
    <t xml:space="preserve">杨创
工号：100196099
</t>
  </si>
  <si>
    <t>1.格力G平台成功授权登录
2.弹出100196099的流程待办页面
3.弹出流程审批页面
4.情况1：流转到节点3
   情况2：流转到节点4</t>
  </si>
  <si>
    <t>T005-096</t>
  </si>
  <si>
    <t>节点3：延期审批</t>
  </si>
  <si>
    <t>1.角色为节点1申请人
2.工程技术组组内工作流程在项目分类中设计好工作流并成功部署</t>
  </si>
  <si>
    <t>验证延期审批节点</t>
  </si>
  <si>
    <t xml:space="preserve">1.登录工号100151214（总部珠海格力电器股份有限公司商用技术服务部工程监理科工程技术组组长）
2.点击项目管理-项目流转
3.点击工程技术组组内工作流程
4.情况1：选择期望完成时间和预期完成时间，输入签字意见和上传意见附件，点击通过
   情况2：点击驳回
</t>
  </si>
  <si>
    <t>1.格力G平台成功授权登录
2.弹出100151214的流程待办页面
3.弹出流程审批页面
4.情况1：流转到节点2
   情况2：流转到节点2</t>
  </si>
  <si>
    <t>T005-097</t>
  </si>
  <si>
    <t>节点4：指派人审核是否关闭</t>
  </si>
  <si>
    <t>验证指派人审核是否关闭节点</t>
  </si>
  <si>
    <t xml:space="preserve">1.登录工号100151214（总部珠海格力电器股份有限公司商用技术服务部工程监理科工程技术组组长）
2.点击项目管理-项目流转
3.点击工程技术组组内工作流程
4.情况1：输入签字意见和上传意见附件，点击通过
   情况2：点击驳回
</t>
  </si>
  <si>
    <t>1.格力G平台成功授权登录
2.弹出100151214的流程待办页面
3.弹出流程审批页面
4.情况1：流转结束，按流程分类归档
   情况2：流转到节点2</t>
  </si>
  <si>
    <t>T005-098</t>
  </si>
  <si>
    <t>？？</t>
  </si>
  <si>
    <t>节点1:销售公司技术员创建设备进场工单</t>
  </si>
  <si>
    <t>1.角色为节销售公司全体技术员
2.设备进场流程在项目分类中设计好工作流并成功部署</t>
  </si>
  <si>
    <t>验证销售公司技术员创建设备进场工单节点</t>
  </si>
  <si>
    <r>
      <rPr>
        <sz val="8"/>
        <color theme="1"/>
        <rFont val="微软雅黑"/>
        <charset val="134"/>
      </rPr>
      <t>1.登录工号XS13697718007（销售公司格力珠海客户服务中心售后部部长）
2.点击项目管理-项目发起
3.点击设备进场流程
4.填写表单：标题输入“03-05-01设备进场”，</t>
    </r>
    <r>
      <rPr>
        <sz val="8"/>
        <color rgb="FFFF0000"/>
        <rFont val="微软雅黑"/>
        <charset val="134"/>
      </rPr>
      <t>跟进人选择刘丹燕</t>
    </r>
    <r>
      <rPr>
        <sz val="8"/>
        <color theme="1"/>
        <rFont val="微软雅黑"/>
        <charset val="134"/>
      </rPr>
      <t>，其他输入符合规范值，上传对应的附件，点击提交</t>
    </r>
  </si>
  <si>
    <t>1.格力G平台成功授权登录
2.弹出项目发起页面
3.弹出设备进场流程的申请页面
4.流转下一个节点：节点2</t>
  </si>
  <si>
    <t>T005-099</t>
  </si>
  <si>
    <t>节点2：技术员上传设备进场资料</t>
  </si>
  <si>
    <t>1.角色为节销售公司节点2部长指派的技术员
2.设备进场流程在项目分类中设计好工作流并成功部署</t>
  </si>
  <si>
    <t>验证技术员上传设备进场资料节点</t>
  </si>
  <si>
    <t>1.登录工号XS13697718007（销售公司格力珠海客户服务中心售后部售后管理科技术工程师）
2.点击项目管理-项目流转
3.点击标题为“03-05-01设备进场”的设备进场流程的审批
4.上传资料附件，点击提交</t>
  </si>
  <si>
    <t>1.格力G平台成功授权登录
2.弹出XS13697718007的流程待办页面
3.弹出楼宇BMS系统技术支持申请流程的申请页面
4.流转到节点3</t>
  </si>
  <si>
    <t>T005-101</t>
  </si>
  <si>
    <t>节点3：销售公司部长审批</t>
  </si>
  <si>
    <t>1.角色为节销售公司节点1申请人的部长
2.设备进场流程在项目分类中设计好工作流并成功部署</t>
  </si>
  <si>
    <t>验证销售公司部长审批节点</t>
  </si>
  <si>
    <t xml:space="preserve">1.登录工号XS13128520713（销售公司格力珠海客户服务中心售后部部长）
2.点击项目管理-项目流转
3.点击标题为“03-05-01设备进场”的设备进场流程的审批
4.情况1：输入签字意见和意见附件，点击通过
   情况2：点击驳回
</t>
  </si>
  <si>
    <t xml:space="preserve">1.格力G平台成功授权登录
2.弹出XS13128520713的流程待办页面
3.弹出流程审批页面
4.情况1：流转到节点4
   情况2：驳回到节点2
  </t>
  </si>
  <si>
    <t>T005-102</t>
  </si>
  <si>
    <t>节点4：总部商技部组长/主管抽查</t>
  </si>
  <si>
    <t>1.角色为总部商用技术服务部全体组长和科室主管
2.设备进场流程在项目分类中设计好工作流并成功部署</t>
  </si>
  <si>
    <t>验证总部商技部组长/主管抽查节点</t>
  </si>
  <si>
    <t xml:space="preserve">1.登录工号100057495（总部商技部电气技术科副主管）
2.点击项目管理-项目流转
3.点击标题为“03-05-01设备进场”的设备进场流程的审批
4.情况1：输入签字意见和意见附件，点击通过
   情况2：点击驳回
</t>
  </si>
  <si>
    <t xml:space="preserve">1.格力G平台成功授权登录
2.弹出100057495的流程待办页面
3.弹出流程审批页面
4.情况1：流程结束，按流程名称归档
   情况2：驳回到节点2
  </t>
  </si>
  <si>
    <t>T005-103</t>
  </si>
  <si>
    <t>项目发起和项目流转-
保养任务工单</t>
  </si>
  <si>
    <t>节点1：总部维保组创建任务单</t>
  </si>
  <si>
    <t>1.角色为总部商技部售后技术科维保组成员
2.保养任务工单在项目分类中设计好工作流并成功部署</t>
  </si>
  <si>
    <t>验证总部维保组创建任务单节点</t>
  </si>
  <si>
    <r>
      <rPr>
        <sz val="8"/>
        <color theme="1"/>
        <rFont val="微软雅黑"/>
        <charset val="134"/>
      </rPr>
      <t>1.登录工号100186394（总部商技部售后技术科维保组技术员）
2.点击项目管理-项目发起
3.点击保养任务工单
4.填写表单：任务单名称输入“03-05保养任务单”，销售公司选择“格力电器珠海客户服务中心”，</t>
    </r>
    <r>
      <rPr>
        <sz val="8"/>
        <color rgb="FFFF0000"/>
        <rFont val="微软雅黑"/>
        <charset val="134"/>
      </rPr>
      <t>接收人选择“刘丹燕”</t>
    </r>
    <r>
      <rPr>
        <sz val="8"/>
        <color theme="1"/>
        <rFont val="微软雅黑"/>
        <charset val="134"/>
      </rPr>
      <t>，其他输入符合规范值，上传对应的附件，点击提交</t>
    </r>
  </si>
  <si>
    <t xml:space="preserve">周翔
工号：100186394
</t>
  </si>
  <si>
    <t xml:space="preserve">1.格力G平台成功授权登录
2.弹出项目发起页面
3.弹出维保任务工单流程申请页面
4.流转到节点2
  </t>
  </si>
  <si>
    <t>T005-104</t>
  </si>
  <si>
    <t>节点2：销售公司接收人指派网点负责人</t>
  </si>
  <si>
    <t>1.角色在节点1申请表单选择：角色为销售公司格力电器珠海客户服务中心售后部部长，售后部售后管理科全体组内成员。
2.保养任务工单在项目分类中设计好工作流并成功部署</t>
  </si>
  <si>
    <t>验证销售公司接收人指派网点负责人节点</t>
  </si>
  <si>
    <t>1.登录工号XS13697718007（销售公司格力珠海客户服务中心售后部售后管理科技术工程师）
2.点击项目管理-项目流转
3.点击名称为“03-05保养任务单”的保养任务工单
4.网点选择“珠海中联制冷设备有限公司”，负责人选择“李德贵”，其他输入符合规范的值，点击提交</t>
  </si>
  <si>
    <t>1.格力G平台成功授权登录
2弹出XS13697718007的流程代办页面
3.弹出流程审批页面
4.流转下一个节点：节点3</t>
  </si>
  <si>
    <t>T005-105</t>
  </si>
  <si>
    <t>节点3：网点负责人指派网点维保人员</t>
  </si>
  <si>
    <t>1.角色为网点珠海中联制冷设备有限公司售后技术科主管
2.保养任务工单在项目分类中设计好工作流并成功部署</t>
  </si>
  <si>
    <t>验证网点负责人指派网点维保人员节点</t>
  </si>
  <si>
    <t>1.登录工号S21000340006（网点珠海中联制冷设备有限公司售后技术科主管）
2.点击项目管理-项目流转
3.点击名称为“03-05保养任务单”的保养任务工单
4.填写表单：选择维保时间，维保人员选择“袁中强”，点击提交</t>
  </si>
  <si>
    <t xml:space="preserve">李德贵
工号：S21000340006
</t>
  </si>
  <si>
    <t>1.格力G平台成功授权登录
2弹出S21000340006的流程代办页面
3.弹出流程审批页面
4.流转下一个节点：节点4</t>
  </si>
  <si>
    <t>T005-106</t>
  </si>
  <si>
    <t>节点4：网点维保人员填写维保信息</t>
  </si>
  <si>
    <t>1.网点珠海中联制冷设备有限公司全体组内技术员
2.保养任务工单在项目分类中设计好工作流并成功部署</t>
  </si>
  <si>
    <t>验证网点维保人员填写维保信息节点</t>
  </si>
  <si>
    <t>1.登录工号S21000340007（网点珠海中联制冷设备有限公司售后技术科技术组技术员）
2.点击项目管理-项目流转
3.点击名称为“03-05保养任务单”的保养任务工单
4.填写表单：上传维保报告，输入联系方式，点击提交</t>
  </si>
  <si>
    <t>1.格力G平台成功授权登录
2弹出S21000340007的流程代办页面
3.弹出流程审批页面
4.流转下一个节点：节点5</t>
  </si>
  <si>
    <t>T005-107</t>
  </si>
  <si>
    <t>节点5：销售公司接收人审批</t>
  </si>
  <si>
    <t>1.角色为节点1申请表单填写的销售公司接收人
2.保养任务工单在项目分类中设计好工作流并成功部署</t>
  </si>
  <si>
    <t>验证销售公司接收人审批节点</t>
  </si>
  <si>
    <t>1.登录工号XS13697718007（销售公司格力珠海客户服务中心售后部售后管理科技术工程师）
2.点击项目管理-项目流转
3.点击名称为“03-05保养任务单”的保养任务工单
4.情况1：输入签字意见和意见附件，点击提交
   情况2：点击驳回</t>
  </si>
  <si>
    <t>1.格力G平台成功授权登录
2弹出XS13697718007的流程代办页面
3.弹出流程审批页面
4.情况1：流转下一个节点：节点6
   情况2：流转到节点4</t>
  </si>
  <si>
    <t>T005-108</t>
  </si>
  <si>
    <t>节点6：总部维保组审核</t>
  </si>
  <si>
    <t>1.角色为节点1的流程发起人
2.保养任务工单在项目分类中设计好工作流并成功部署</t>
  </si>
  <si>
    <t>验证总部维保组审核节点</t>
  </si>
  <si>
    <t>1.登录工号100186394（总部商技部售后技术科维保组技术员）
2.点击项目管理-项目流转
3.点击名称为“03-05保养任务单”的保养任务工单
4.情况1：点击提交
   情况2：点击驳回</t>
  </si>
  <si>
    <t>1.格力G平台成功授权登录
2弹出100186394的流程代办页面
3.弹出流程审批页面
4.情况1：流程结束，按流程名称归档
   情况2;驳回到节点4</t>
  </si>
  <si>
    <t>T005-109</t>
  </si>
  <si>
    <t>9U05494000005</t>
  </si>
  <si>
    <t>项目发起和项目流转-
离心机冷媒申请</t>
  </si>
  <si>
    <t>节点1：离心机冷媒申请</t>
  </si>
  <si>
    <t>1.角色为销售公司售后部人员/总部商技部售后技术科支持组人员，总部申请跳过节点2
2.离心机冷媒申请流程在项目分类中设计好工作流并成功部署</t>
  </si>
  <si>
    <t>验证离心机冷媒申请节点</t>
  </si>
  <si>
    <t>1.登录工号XS13697718007（销售公司格力珠海客户服务中心售后部售后管理科技术工程师）
2.点击项目管理-项目发起
3.点击离心机冷媒申请
4.填写表单：点击新增，输入机组型号和机组条码，其他输入符合规范值，上传对应的附件，点击提交</t>
  </si>
  <si>
    <t>1.格力G平台成功授权登录
2.弹出项目发起页面
3.弹出离心机冷媒申请流程的申请页面
4.流转下一个节点：节点2</t>
  </si>
  <si>
    <t>T005-110</t>
  </si>
  <si>
    <t>节点2：申请单位部长/主管审批</t>
  </si>
  <si>
    <t>1.角色为申请人的部门部长/科室主管
2.离心机冷媒申请流程在项目分类中设计好工作流并成功部署</t>
  </si>
  <si>
    <t>验证申请单位部长/主管审批节点</t>
  </si>
  <si>
    <t>1.登录工号XS13128520713（销售公司格力珠海客户服务中心售后部部长）
2.点击项目管理-项目流转
3.点击申请人为“刘丹燕”的离心机冷媒申请流程
4.情况1：输入签字意见和意见附件，点击提交
   情况2：点击驳回到申请人</t>
  </si>
  <si>
    <t>1.格力G平台成功授权登录
2弹出XS13128520713的流程代办页面
3.弹出流程审批页面
4.情况1：流转下一个节点：节点3
   情况2:驳回到XS13697718007的项目管理-项目流转，申请人可以重新发起</t>
  </si>
  <si>
    <t>T005-111</t>
  </si>
  <si>
    <t>节点3：总部商技部售后技术科支持组审批</t>
  </si>
  <si>
    <t>1.角色为总部商技部售后技术科支持组人员，一人审批通过则通过
2.离心机冷媒申请流程在项目分类中设计好工作流并成功部署</t>
  </si>
  <si>
    <t>验证总部商技部售后技术科支持组审批节点</t>
  </si>
  <si>
    <r>
      <rPr>
        <sz val="8"/>
        <color theme="1"/>
        <rFont val="微软雅黑"/>
        <charset val="134"/>
      </rPr>
      <t>1.登录工号100016361（总部商技部售后技术科支持组组长）
2.点击项目管理-项目流转
3.点击申请人为“刘丹燕”的离心机冷媒申请流程
4.情况1:是否需商技一部确认罐注量选择“</t>
    </r>
    <r>
      <rPr>
        <sz val="8"/>
        <color rgb="FFFF0000"/>
        <rFont val="微软雅黑"/>
        <charset val="134"/>
      </rPr>
      <t>需要</t>
    </r>
    <r>
      <rPr>
        <sz val="8"/>
        <color theme="1"/>
        <rFont val="微软雅黑"/>
        <charset val="134"/>
      </rPr>
      <t>”，点击提交
   情况2;是否需商技一部确认罐注量选择“</t>
    </r>
    <r>
      <rPr>
        <sz val="8"/>
        <color rgb="FFFF0000"/>
        <rFont val="微软雅黑"/>
        <charset val="134"/>
      </rPr>
      <t>不需要</t>
    </r>
    <r>
      <rPr>
        <sz val="8"/>
        <color theme="1"/>
        <rFont val="微软雅黑"/>
        <charset val="134"/>
      </rPr>
      <t>”，点击提交</t>
    </r>
  </si>
  <si>
    <t xml:space="preserve">黄有强
工号：100016361
</t>
  </si>
  <si>
    <t>1.格力G平台成功授权登录
2弹出100016361的流程代办页面
3.弹出流程审批页面
4.情况1：流转下一个节点：节点4
   情况2：流转到节点6</t>
  </si>
  <si>
    <t>T005-112</t>
  </si>
  <si>
    <t>节点4：商技一部离心机开发室确认灌注量</t>
  </si>
  <si>
    <t>1.角色为总部商技一部离心机开发室人员，一人审批通过则通过
2.离心机冷媒申请流程在项目分类中设计好工作流并成功部署</t>
  </si>
  <si>
    <t>验证商技一部离心机开发室确认灌注量节点</t>
  </si>
  <si>
    <t>1.登录工号S21000340006（总部商技一部离心机开发室主管）
2.点击项目管理-项目流转
3.点击申请人为“刘丹燕”的离心机冷媒申请流程
4.输入签字意见和意见附件，点击提交</t>
  </si>
  <si>
    <t xml:space="preserve">王永
工号：1032
</t>
  </si>
  <si>
    <t>1.格力G平台成功授权登录
2弹出S21000340006的流程代办页面
3.弹出流程审批页面
4.流转下一个节点：节点5</t>
  </si>
  <si>
    <t>T005-113</t>
  </si>
  <si>
    <t>节点5：总部商技部售后技术科支持组确认冷媒罐数</t>
  </si>
  <si>
    <t>验证总部商技部售后技术科支持组确认冷媒罐数节点</t>
  </si>
  <si>
    <t>1.登录工号100016361（总部商技部售后技术科支持组组长）
2.点击项目管理-项目流转
3.点击申请人为“刘丹燕”的离心机冷媒申请流程
4.输入签字意见和意见附件，点击提交</t>
  </si>
  <si>
    <t>1.格力G平台成功授权登录
2弹出100016361的流程代办页面
3.弹出流程审批页面
4.流转下一个节点：节点6</t>
  </si>
  <si>
    <t>T005-114</t>
  </si>
  <si>
    <t>节点6：采购部确认发出</t>
  </si>
  <si>
    <t>1.角色为总部采购部采购科高硕组人员
2.离心机冷媒申请流程在项目分类中设计好工作流并成功部署</t>
  </si>
  <si>
    <t>验证采购部确认发出节点</t>
  </si>
  <si>
    <t>1.登录工号1073（总部采购部采购科采购组技术员）
2.点击项目管理-项目流转
3.点击申请人为“刘丹燕”的离心机冷媒申请流程
4.输入发货情况，输入签字意见和意见附件，点击提交</t>
  </si>
  <si>
    <t xml:space="preserve">高硕
工号：1073
</t>
  </si>
  <si>
    <t>1.格力G平台成功授权登录
2弹出1073的流程代办页面
3.弹出流程审批页面
4.流转下一个节点：节点7</t>
  </si>
  <si>
    <t>T005-115</t>
  </si>
  <si>
    <t>节点7：申请人上传冷媒回执</t>
  </si>
  <si>
    <t>1.角色为节点 1申请人
2.离心机冷媒申请流程在项目分类中设计好工作流并成功部署</t>
  </si>
  <si>
    <t>验证申请人上传冷媒回执节点</t>
  </si>
  <si>
    <t>1.登录工号XS13697718007（销售公司格力珠海客户服务中心售后部售后管理科技术工程师）
2.点击项目管理-项目流转
3.点击申请人为“刘丹燕”的离心机冷媒申请流程
4.上传冷媒附件，输入签字意见和意见附件，点击提交</t>
  </si>
  <si>
    <t>1.格力G平台成功授权登录
2弹出XS13697718007的流程代办页面
3.弹出流程审批页面
4.流转下一个节点：节点8</t>
  </si>
  <si>
    <t>T005-116</t>
  </si>
  <si>
    <t>节点8：总部商技部售后技术科支持组审批</t>
  </si>
  <si>
    <t xml:space="preserve">1.登录工号100016361（总部商技部售后技术科支持组组长
2.点击项目管理-项目流转
3.点击申请人为“刘丹燕”的离心机冷媒申请流程
4.输入签字意见和意见附件，点击提交
 </t>
  </si>
  <si>
    <t xml:space="preserve">1.格力G平台成功授权登录
2弹出1000057475796的流程代办页面
3.弹出流程审批页面
4.流程结束,按流程名称归档
   </t>
  </si>
  <si>
    <t>T005-117</t>
  </si>
  <si>
    <t>项目发起和项目流转-
大机组调试申请流程（紧急，选择销售公司人员）</t>
  </si>
  <si>
    <t>节点1：销售公司部门下面所有技术员申请</t>
  </si>
  <si>
    <t>1.发起人为销售公司格力珠海客户服务中心技术部工程技术科技术工程师李海先
2.大机组调试申请流程在项目分类中设计好工作流并成功部署</t>
  </si>
  <si>
    <t>验证销售公司部门下面所有技术员申请节点</t>
  </si>
  <si>
    <r>
      <rPr>
        <sz val="8"/>
        <color theme="1"/>
        <rFont val="微软雅黑"/>
        <charset val="134"/>
      </rPr>
      <t>1.登录工号XS13128551561（销售公司格力珠海客户服务中心技术部工程技术科工程技术员）
2.点击项目管理-项目发起
3.点击大机组调试申请流程
4.填写表单：标题输入“大机组调试申请01”，紧急程度选择“</t>
    </r>
    <r>
      <rPr>
        <sz val="8"/>
        <color rgb="FFFF0000"/>
        <rFont val="微软雅黑"/>
        <charset val="134"/>
      </rPr>
      <t>紧急</t>
    </r>
    <r>
      <rPr>
        <sz val="8"/>
        <color theme="1"/>
        <rFont val="微软雅黑"/>
        <charset val="134"/>
      </rPr>
      <t>”，其他输入符合规范的值，点击提交</t>
    </r>
  </si>
  <si>
    <t>1.格力G平台成功授权登录
2.弹出项目发起页面
3.大机组调试申请流程的申请页面
4.流转下一个节点：节点2</t>
  </si>
  <si>
    <t>T005-118</t>
  </si>
  <si>
    <t>1.审批人为申请人所在部门部长/科室主管
2.大机组调试申请流程在项目分类中设计好工作流并成功部署</t>
  </si>
  <si>
    <t>1.登录工号XS15015915340（销售公司格力珠海客户服务中心技术部技术科主管）
2.点击项目管理-项目流转
3.点击标题为“大机组调试申请01”的大机组调试申请流程的审批
4.情况1：输入签字意见和上传意见附件，点击提交
   情况2：点击驳回</t>
  </si>
  <si>
    <t xml:space="preserve">郑日红
工号：XS15015915340
</t>
  </si>
  <si>
    <t>1.格力G平台成功授权登录
2.弹出XS15015915340的流程待办页面
3.弹出流程审批页面
4.情况1：流转下一个节点：节点3
   情况2：驳回到申请人XS13128551561的项目管理-项目流转页面，接收到待办信息可以重新发起申请</t>
  </si>
  <si>
    <t>T005-119</t>
  </si>
  <si>
    <t>节点3：销售公司领导审批</t>
  </si>
  <si>
    <t>1.审批人为销售公司领导
2.大机组调试申请流程在项目分类中设计好工作流并成功部署</t>
  </si>
  <si>
    <t>验证销售公司领导审批节点</t>
  </si>
  <si>
    <t>1.登录工号XS18666998696（销售公司格力珠海客户服务中心领导领导）
2.点击项目管理-项目流转
3.点击标题为“大机组调试申请01”的大机组调试申请流程的审批
4.情况1：输入签字意见和上传意见附件，点击提交
   情况2：点击驳回</t>
  </si>
  <si>
    <t xml:space="preserve">王保华
工号：XS18666998696
</t>
  </si>
  <si>
    <t>1.格力G平台成功授权登录
2.弹出XS18666998696的流程待办页面
3.弹出流程审批页面
4.情况1：流转下一个节点：节点4
   情况2：驳回到申请人XS13128551561的项目管理-项目流转页面，接收到待办信息可以重新发起申请</t>
  </si>
  <si>
    <t>T005-120</t>
  </si>
  <si>
    <r>
      <rPr>
        <sz val="8"/>
        <color theme="1"/>
        <rFont val="微软雅黑"/>
        <charset val="134"/>
      </rPr>
      <t>节点4：售后技术科技术支持组审批</t>
    </r>
    <r>
      <rPr>
        <sz val="8"/>
        <color theme="7"/>
        <rFont val="微软雅黑"/>
        <charset val="134"/>
      </rPr>
      <t>(指派总部/销售公司技术员)</t>
    </r>
  </si>
  <si>
    <t>1.审批人为总部售后技术科支持技术员
2.大机组调试申请流程在项目分类中设计好工作流并成功部署</t>
  </si>
  <si>
    <t>验证售后技术科技术支持组审批节点</t>
  </si>
  <si>
    <t>1.登录工号100001920（总部售后技术科支持技术员）
2.点击项目管理-项目流转
3.点击标题为“大机组调试申请01”的大机组调试申请流程的审批
4.情况1：输入签字意见和上传意见附件，选择销售公司格力珠海客户服务中心和负责人（XS18666998696王保华），点击提交
   情况2：点击驳回</t>
  </si>
  <si>
    <t xml:space="preserve">彭严
工号：100001920
</t>
  </si>
  <si>
    <t>1.格力G平台成功授权登录
2.弹出100001920的流程待办页面
3.弹出流程审批页面
4.情况1：流转下一个节点：节点5
   情况2：驳回到XS13128551561的项目管理-项目流转页面，接收到待办信息可以重新发起申请</t>
  </si>
  <si>
    <t>T005-121</t>
  </si>
  <si>
    <t>节点5：销售公司负责人指派技术员</t>
  </si>
  <si>
    <t>1.审批人为销售公司负责人
2.大机组调试申请流程在项目分类中设计好工作流并成功部署</t>
  </si>
  <si>
    <t>验证销售公司负责人指派技术员节点</t>
  </si>
  <si>
    <t xml:space="preserve">1.登录工号XS18666998696（销售公司格力珠海客户服务中心领导）
2.点击项目管理-项目流转
3.点击标题为“大机组调试申请01”的大机组调试申请流程的审批
4.情况1：输入签字意见和上传意见附件，选择技术员（XS13192260892曹杰逊），点击提交
   </t>
  </si>
  <si>
    <t xml:space="preserve">1.格力G平台成功授权登录
2.弹出XS18666998696的流程待办页面
3.弹出流程审批页面
4.情况1：流转下一个节点：节点6
 </t>
  </si>
  <si>
    <t>T005-122</t>
  </si>
  <si>
    <t>节点6：技术员出差，填写出差报告和总结单</t>
  </si>
  <si>
    <t>1.审批人为销售公司指派的技术员
2.大机组调试申请流程在项目分类中设计好工作流并成功部署</t>
  </si>
  <si>
    <t>验证技术员出差，填写出差报告和总结单</t>
  </si>
  <si>
    <t xml:space="preserve">1.登录工号XS13192260892（销售公司格力珠海客户服务中心技术员工号）
2.点击项目管理-项目流转
3.点击标题为“大机组调试申请01”的大机组调试申请流程的审批
4.情况1：上传总结单和出差报告，输入签字意见和上传意见附件，点击提交
   </t>
  </si>
  <si>
    <t xml:space="preserve">曹杰逊
工号：XS13192260892
</t>
  </si>
  <si>
    <t xml:space="preserve">1.格力G平台成功授权登录
2.弹出XS13192260892的流程待办页面
3.弹出流程审批页面
4.情况1：流转下一个节点：节点7
 </t>
  </si>
  <si>
    <t>T005-123</t>
  </si>
  <si>
    <t>节点7：售后技术科技术支持组审批出差报告和总结</t>
  </si>
  <si>
    <t>验证售后技术科技术支持组审批出差报告和总结节点</t>
  </si>
  <si>
    <t>1.登录工号100001920（总部售后技术科支持技术员）
2.点击项目管理-项目流转
3.点击标题为“大机组调试申请01”的大机组调试申请流程的审批
4.情况1：输入签字意见和上传意见附件，点击提交
   情况2：点击驳回</t>
  </si>
  <si>
    <t>1.格力G平台成功授权登录
2.弹出100001920的流程待办页面
3.弹出流程审批页面
4.情况1：流转下一个节点：节点8
   情况2：驳回到XS13128551561的项目管理-项目流转页面，接收到待办信息可以重新发起申请</t>
  </si>
  <si>
    <t>T005-124</t>
  </si>
  <si>
    <t>节点8：发起人提交满意度调查</t>
  </si>
  <si>
    <t>验证发起人提交满意度调查节点</t>
  </si>
  <si>
    <t>1.登录工号XS13128551561（销售公司格力珠海客户服务中心技术部工程技术科工程技术员）
2.点击项目管理-项目流转
3.点击标题为“大机组调试申请01”的大机组调试申请流程的审批
4.情况1：输入签字意见和上传意见附件，指派负责人，点击提交
   情况2：点击驳回</t>
  </si>
  <si>
    <t>1.格力G平台成功授权登录
2.弹出XS13128551561的流程待办页面
3.弹出流程审批页面
4.情况1：项目完结，自动触发维保工单流程
   情况2：驳回到申请人XS13128551561的项目管理-项目流转页面，接收到待办信息可以重新发起申请</t>
  </si>
  <si>
    <t>T005-125</t>
  </si>
  <si>
    <t>项目发起和项目流转-
大机组调试申请流程（正常，选择珠海格力电气股份有限公司）</t>
  </si>
  <si>
    <t>节点1：销售公司部门下面技术员申请</t>
  </si>
  <si>
    <t>1.登录工号XS13128551561（销售公司格力珠海客户服务中心技术部工程技术科工程技术员）
2.点击项目管理-项目发起
3.点击大机组调试申请流程
4.填写表单：标题输入“大机组调试申请02”，紧急程度选择“正常”，其他输入符合规范的值，点击提交</t>
  </si>
  <si>
    <t>T005-128</t>
  </si>
  <si>
    <t>1.登录工号XS15015915340（销售公司格力珠海客户服务中心技术部技术科主管）
2.点击项目管理-项目流转
3.点击标题为“大机组调试申请02”的大机组调试申请流程的审批
4.情况1：输入签字意见和上传意见附件，点击提交
   情况2：点击驳回</t>
  </si>
  <si>
    <t>1.格力G平台成功授权登录
2.弹出XS15015915340的流程待办页面
3.弹出流程审批页面
4.情况1：流转下一个节点：节点3
   情况2：驳回到XS13128551561的项目管理-项目流转页面，接收到待办信息可以重新发起申请</t>
  </si>
  <si>
    <t>T005-129</t>
  </si>
  <si>
    <t>T005-130</t>
  </si>
  <si>
    <t>T005-131</t>
  </si>
  <si>
    <t>T005-132</t>
  </si>
  <si>
    <t>T005-133</t>
  </si>
  <si>
    <r>
      <rPr>
        <sz val="8"/>
        <color theme="1"/>
        <rFont val="微软雅黑"/>
        <charset val="134"/>
      </rPr>
      <t>项目发起和项目流转-
工程监理流程
（</t>
    </r>
    <r>
      <rPr>
        <sz val="8"/>
        <color rgb="FFFF0000"/>
        <rFont val="微软雅黑"/>
        <charset val="134"/>
      </rPr>
      <t>总部申请、指派销售公司、指派网点</t>
    </r>
    <r>
      <rPr>
        <sz val="8"/>
        <color theme="1"/>
        <rFont val="微软雅黑"/>
        <charset val="134"/>
      </rPr>
      <t>）</t>
    </r>
  </si>
  <si>
    <t>节点1：珠海格力电气股份有限公司监理科人员发起申请</t>
  </si>
  <si>
    <t>1.发起人为珠海格力电气股份有限公司工程监理科监理组技术工人吉登茂
2.工程监理流程在项目分类中设计好工作流并成功部署</t>
  </si>
  <si>
    <t>验证珠海格力电气股份有限公司监理科人员申请节点</t>
  </si>
  <si>
    <t>1.登录工号100000949（总部商用技术部工程监理科监技术组监理工程师）
2.点击项目管理-项目发起
3.点击工程监理申请流程
4.填写表单：标题输入“工程监理01”，工程属性选择：家装，工程分类：重点，上传附件，其他输入符合规范的值，指派销售公司：格力电器珠海客户服务中心，点击提交</t>
  </si>
  <si>
    <t xml:space="preserve">吉登茂
工号：100000949
</t>
  </si>
  <si>
    <t>1.格力G平台成功授权登录
2.弹出项目发起页面
3.工程监理流程的申请页面
4.流转下一个节点：节点2</t>
  </si>
  <si>
    <t>T005-136</t>
  </si>
  <si>
    <t>节点2：格力电器珠海客户服务中心技术工程师指派工单</t>
  </si>
  <si>
    <t>1.审批人为：格力电器珠海客户服务中心技术工程师
2.工程监理流程在项目分类中设计好工作流并成功部署</t>
  </si>
  <si>
    <t>验证格力电器珠海客户服务中心技术工程师指派工单节点</t>
  </si>
  <si>
    <t>1.登录工号XS13697718007（格力电器珠海客户服务中心技术工程师）
2.点击项目管理-项目流转
3.点击标题为“工程监理01”的工程监理流程的审批
4.指派网点选择：珠海中联制冷设备有限公司，点击提交</t>
  </si>
  <si>
    <t xml:space="preserve">1.格力G平台成功授权登录
2.弹出XS13697718007的流程待办页面
3.弹出流程审批页面
4.情况1：流转下一个节点：节点3
 </t>
  </si>
  <si>
    <t>T005-137</t>
  </si>
  <si>
    <t>1.审批人为：珠海中联制冷设备有限公司技工
2.工程监理流程在项目分类中设计好工作流并成功部署</t>
  </si>
  <si>
    <t>验证珠海中联制冷设备有限公司技工指派监理员节点</t>
  </si>
  <si>
    <t>1.登录工号S21000340007（珠海中联制冷设备有限公司技工）
2.点击项目管理-项目流转
3.点击标题为“工程监理01”的工程监理流程的审批
4.指派监理员选择：袁中强，点击提交</t>
  </si>
  <si>
    <t xml:space="preserve">1.格力G平台成功授权登录
2.弹出S21000340007的流程待办页面
3.弹出流程审批页面
4.情况：流转下一个节点：节点4
 </t>
  </si>
  <si>
    <t>T005-138</t>
  </si>
  <si>
    <t>节点4：监理员反馈信息</t>
  </si>
  <si>
    <t>1.审批人为珠海中联制冷设备有限公司监理员
2.工程监理流程在项目分类中设计好工作流并成功部署</t>
  </si>
  <si>
    <t>验证监理员反馈信息节点</t>
  </si>
  <si>
    <r>
      <rPr>
        <sz val="8"/>
        <color theme="1"/>
        <rFont val="微软雅黑"/>
        <charset val="134"/>
      </rPr>
      <t>1.登录工号S21000340007（珠海中联制冷设备有限公司技工）
2.点击项目管理-项目流转
3.点击标题为“工程监理01”的工程监理流程的审批
4.填写反馈信息，安装方式选择：体内，是否完成整改选择：否，其它输入符合规范的值，上传现场监理附件，上传整改图片，上传附件，点击</t>
    </r>
    <r>
      <rPr>
        <sz val="8"/>
        <color rgb="FFFF0000"/>
        <rFont val="微软雅黑"/>
        <charset val="134"/>
      </rPr>
      <t>提交反馈信息</t>
    </r>
  </si>
  <si>
    <t xml:space="preserve">1.格力G平台成功授权登录
2.弹出S21000340007的流程待办页面
3.弹出流程审批页面
4.情况：流转下一个节点：节点5
 </t>
  </si>
  <si>
    <t>T005-139</t>
  </si>
  <si>
    <t>节点5：申请人审核监理反馈信息</t>
  </si>
  <si>
    <t>1.审批人为申请人吉登茂
2.工程监理流程在项目分类中设计好工作流并成功部署</t>
  </si>
  <si>
    <t>验证申请人审核监理反馈信息节点</t>
  </si>
  <si>
    <t>1.登录工号100000949（总部商用技术部工程监理科监技术组监理工程师）
2.点击项目管理-项目流转
3.点击标题为“工程监理01”的工程监理流程的审批
4.情况1：输入签字意见和上传意见附件，点击通过
   情况2：点击驳回</t>
  </si>
  <si>
    <t xml:space="preserve">1.格力G平台成功授权登录
2.弹出100000949的流程待办页面
3.弹出流程审批页面
4.情况1：流转下一个节点：节点4
 情况2：驳回到申请人S21000340007的项目管理-项目流转页面，接收到待办信息可以重新发起申请
 </t>
  </si>
  <si>
    <t>T005-140</t>
  </si>
  <si>
    <t>节点6：监理员申请关闭</t>
  </si>
  <si>
    <t>验证监理员申请关闭节点</t>
  </si>
  <si>
    <r>
      <rPr>
        <sz val="8"/>
        <color theme="1"/>
        <rFont val="微软雅黑"/>
        <charset val="134"/>
      </rPr>
      <t>1.登录工号S21000340007（珠海中联制冷设备有限公司技工）
2.点击项目管理-项目流转
3.点击标题为“工程监理01”的工程监理流程的审批
4.情况1：输入签字意见和上传意见附件，点击</t>
    </r>
    <r>
      <rPr>
        <sz val="8"/>
        <color rgb="FFFF0000"/>
        <rFont val="微软雅黑"/>
        <charset val="134"/>
      </rPr>
      <t>申请关闭</t>
    </r>
  </si>
  <si>
    <t xml:space="preserve">1.格力G平台成功授权登录
2.弹出S21000340007的流程待办页面
3.弹出流程审批页面
4.情况：流转下一个节点：节点7
 </t>
  </si>
  <si>
    <t>T005-141</t>
  </si>
  <si>
    <t>节点7：申请人审核是否关闭</t>
  </si>
  <si>
    <t>验证申请人审核是否关闭节点</t>
  </si>
  <si>
    <t>1.登录工号100000949（珠海中联制冷设备有限公司技工）
2.点击项目管理-项目流转
3.点击标题为“工程监理01”的工程监理流程的审批
4.情况1：输入签字意见和上传意见附件，点击通过
   情况2：点击驳回</t>
  </si>
  <si>
    <t xml:space="preserve">1.格力G平台成功授权登录
2.弹出100000949的流程待办页面
3.弹出流程审批页面
4.情况1：流转下一个节点：节点8
 情况2：驳回到S21000340007的项目管理-项目流转页面，接收到待办信息可以重新发起申请
 </t>
  </si>
  <si>
    <t>T005-142</t>
  </si>
  <si>
    <t>节点8：工程监理科人员抽查审核</t>
  </si>
  <si>
    <t>1.审批人为黄婵玲
2.工程监理流程在项目分类中设计好工作流并成功部署</t>
  </si>
  <si>
    <t>验证工程监理科人员抽查审核</t>
  </si>
  <si>
    <t>1.登录工号100151214（总部珠海格力电器股份有限公司商用技术服务部工程监理科工程技术组组长）
2.点击项目管理-项目流转
3.点击标题为“工程监理01”的工程监理流程的审批
4.情况1：输入签字意见和上传意见附件，工程评级选择优秀，点击触发调试流程
   情况2：点击驳回</t>
  </si>
  <si>
    <t xml:space="preserve">1.格力G平台成功授权登录
2.弹出100151214的流程待办页面
3.弹出流程审批页面
4.情况1：自动触发调试流程
 情况2：驳回到S21000340007的项目管理-项目流转页面，接收到待办信息可以重新发起申请
 </t>
  </si>
  <si>
    <t>T005-143</t>
  </si>
  <si>
    <t>项目发起和项目流转-
工程监理流程
（销售公司申请、指派网点）</t>
  </si>
  <si>
    <t>节点1：格力电器珠海客户服务中心监理科人员发起申请</t>
  </si>
  <si>
    <t>1.发起人为格力电器珠海客户服务中心技术工程师刘丹燕
2.工程监理流程在项目分类中设计好工作流并成功部署</t>
  </si>
  <si>
    <t>验证格力电器珠海客户服务中心监理科人员发起申请节点</t>
  </si>
  <si>
    <t>1.登录工号XS13697718007（珠海格力电气股份有限公司售后部售后技术科技术工程师）
2.点击项目管理-项目发起
3.点击工程监理申请流程
4.填写表单：标题输入“工程监理02”，工程属性选择：家装，工程分类：重点，上传附件，其他输入符合规范的值，指派网点：珠海中联制冷设备有限公司，点击提交</t>
  </si>
  <si>
    <t xml:space="preserve">1.格力G平台成功授权登录
2.弹出项目发起页面
3.工程监理流程的申请页面
4.情况：流转下一个节点3
 </t>
  </si>
  <si>
    <t>T005-144</t>
  </si>
  <si>
    <t>节点3：珠海中联制冷设备有限公司技工指派监理员</t>
  </si>
  <si>
    <t>1.登录工号XS13697718007（珠海格力电气股份有限公司售后部售后技术科技术工程师）
2.点击项目管理-项目流转
3.点击标题为“工程监理01”的工程监理流程的审批
4.情况1：输入签字意见和上传意见附件，点击通过
   情况2：点击驳回</t>
  </si>
  <si>
    <t xml:space="preserve">1.格力G平台成功授权登录
2.弹出XS13697718007的流程待办页面
3.弹出流程审批页面
4.情况1：流转下一个节点：节点4
 情况2：驳回到申请人S21000340007的项目管理-项目流转页面，接收到待办信息可以重新发起申请
 </t>
  </si>
  <si>
    <t xml:space="preserve">1.格力G平台成功授权登录
2.弹出XS13697718007的流程待办页面
3.弹出流程审批页面
4.情况1：流转下一个节点：节点8
 情况2：驳回到S21000340007的项目管理-项目流转页面，接收到待办信息可以重新发起申请
 </t>
  </si>
  <si>
    <t>项目发起和项目流转-
工程监理流程
（网点指派监理员）</t>
  </si>
  <si>
    <t>节点1：珠海中联制冷设备有限公司监理科人员发起申请</t>
  </si>
  <si>
    <t>1.发起人为珠海中联制冷设备有限公司监理科工程师袁中强
2.工程监理流程在项目分类中设计好工作流并成功部署</t>
  </si>
  <si>
    <t>验证珠海中联制冷设备有限公司监理科人员发起申请节点</t>
  </si>
  <si>
    <r>
      <rPr>
        <sz val="8"/>
        <color theme="1"/>
        <rFont val="微软雅黑"/>
        <charset val="134"/>
      </rPr>
      <t>1.登录工号S21000340007（珠海中联制冷设备有限公司技工）
2.点击项目管理-项目发起
3.点击工程监理申请流程
4.填写表单：标题输入“工程监理03”，工程属性选择：家装，工程分类：重点，上传附件，其他输入符合规范的值，指派监理员选择：</t>
    </r>
    <r>
      <rPr>
        <sz val="8"/>
        <color rgb="FFFF0000"/>
        <rFont val="微软雅黑"/>
        <charset val="134"/>
      </rPr>
      <t>侯方军</t>
    </r>
    <r>
      <rPr>
        <sz val="8"/>
        <color theme="1"/>
        <rFont val="微软雅黑"/>
        <charset val="134"/>
      </rPr>
      <t xml:space="preserve">，点击提交
</t>
    </r>
  </si>
  <si>
    <t>1.格力G平台成功授权登录
2.弹出项目发起页面
3.工程监理流程的申请页面
4.情况：流转下一个节点4
备注：接下来流转节点和上面工程监理流程节点一致，就不重复列举了（流转过程：节点4-节点5-节点4-节点6-节点7）
 其中两个节点工号要更换审批人
俩个都更换成：袁中强：S21000340007</t>
  </si>
  <si>
    <t>T005-145</t>
  </si>
  <si>
    <r>
      <rPr>
        <sz val="8"/>
        <color theme="1"/>
        <rFont val="微软雅黑"/>
        <charset val="134"/>
      </rPr>
      <t>1.登录工号S21000340008（珠海中联制冷设备有限公司技工）
2.点击项目管理-项目流转
3.点击标题为“工程监理01”的工程监理流程的审批
4.填写反馈信息，安装方式选择：体内，是否完成整改选择：否，其它输入符合规范的值，上传现场监理附件，上传整改图片，上传附件，点击</t>
    </r>
    <r>
      <rPr>
        <sz val="8"/>
        <color rgb="FFFF0000"/>
        <rFont val="微软雅黑"/>
        <charset val="134"/>
      </rPr>
      <t>提交反馈信息</t>
    </r>
  </si>
  <si>
    <t xml:space="preserve">侯方军
工号：S21000340008
</t>
  </si>
  <si>
    <t xml:space="preserve">1.格力G平台成功授权登录
2.弹出S21000340008的流程待办页面
3.弹出流程审批页面
4.情况：流转下一个节点：节点5
 </t>
  </si>
  <si>
    <t>1.登录工号S21000340007（珠海格力电气股份有限公司售后部售后技术科技术工程师）
2.点击项目管理-项目流转
3.点击标题为“工程监理01”的工程监理流程的审批
4.情况1：输入签字意见和上传意见附件，点击通过
   情况2：点击驳回</t>
  </si>
  <si>
    <t xml:space="preserve">1.格力G平台成功授权登录
2.弹出S21000340007的流程待办页面
3.弹出流程审批页面
4.情况1：流转下一个节点：节点4
 情况2：驳回到申请人S21000340007的项目管理-项目流转页面，接收到待办信息可以重新发起申请
 </t>
  </si>
  <si>
    <r>
      <rPr>
        <sz val="8"/>
        <color theme="1"/>
        <rFont val="微软雅黑"/>
        <charset val="134"/>
      </rPr>
      <t>1.登录工号S21000340008（珠海中联制冷设备有限公司技工）
2.点击项目管理-项目流转
3.点击标题为“工程监理01”的工程监理流程的审批
4.情况1：输入签字意见和上传意见附件，点击</t>
    </r>
    <r>
      <rPr>
        <sz val="8"/>
        <color rgb="FFFF0000"/>
        <rFont val="微软雅黑"/>
        <charset val="134"/>
      </rPr>
      <t>申请关闭</t>
    </r>
  </si>
  <si>
    <t xml:space="preserve">1.格力G平台成功授权登录
2.弹出S21000340008的流程待办页面
3.弹出流程审批页面
4.情况：流转下一个节点：节点7
 </t>
  </si>
  <si>
    <t xml:space="preserve">1.格力G平台成功授权登录
2.弹出S21000340007的流程待办页面
3.弹出流程审批页面
4.情况1：流转下一个节点：节点8
 情况2：驳回到S21000340007的项目管理-项目流转页面，接收到待办信息可以重新发起申请
 </t>
  </si>
  <si>
    <r>
      <rPr>
        <sz val="8"/>
        <color theme="1"/>
        <rFont val="微软雅黑"/>
        <charset val="134"/>
      </rPr>
      <t>项目发起和项目流转-
远程故障派工流程
（</t>
    </r>
    <r>
      <rPr>
        <sz val="8"/>
        <color rgb="FFFF0000"/>
        <rFont val="微软雅黑"/>
        <charset val="134"/>
      </rPr>
      <t>不自行处理</t>
    </r>
    <r>
      <rPr>
        <sz val="8"/>
        <color theme="1"/>
        <rFont val="微软雅黑"/>
        <charset val="134"/>
      </rPr>
      <t>）</t>
    </r>
  </si>
  <si>
    <t>节点1：售后技术科人员发起申请</t>
  </si>
  <si>
    <t>1.发起人为售后技术科人员肖晓安
2.远程故障派工流程在项目分类中设计好工作流并成功部署</t>
  </si>
  <si>
    <t>验证售后技术科人员发起申请节点</t>
  </si>
  <si>
    <t xml:space="preserve">1.登录工号100062822（总部售后技术科技术工人）
2.点击项目管理-项目发起
3.点击远程故障派工申请流程
4.填写表单：标题输入“远程故障派工01”，销售公司下拉框选择：格力电器珠海客户服务中心，其他输入符合规范的值，点击提交
</t>
  </si>
  <si>
    <t xml:space="preserve">肖晓安
工号：100062822
</t>
  </si>
  <si>
    <t>1.格力G平台成功授权登录
2.弹出项目发起页面
3.远程故障派工流程的申请页面
4.情况：流转下一个节点2</t>
  </si>
  <si>
    <t>d</t>
  </si>
  <si>
    <t>节点2：销售公司派工（不自行处理）</t>
  </si>
  <si>
    <t>1.审批人为销售公司内勤或售后技术人员
2.远程故障派工流程在项目分类中设计好工作流并成功部署</t>
  </si>
  <si>
    <t>验证销售公司派工节点</t>
  </si>
  <si>
    <r>
      <rPr>
        <sz val="8"/>
        <color theme="1"/>
        <rFont val="微软雅黑"/>
        <charset val="134"/>
      </rPr>
      <t>1.登录工号XS13697718007（销售公司售后技术科人员）
2.点击项目管理-项目流转
3.点击标题为“远程故障派工01”的远程故障派工流程的审批
4.情况：</t>
    </r>
    <r>
      <rPr>
        <sz val="8"/>
        <color rgb="FFFF0000"/>
        <rFont val="微软雅黑"/>
        <charset val="134"/>
      </rPr>
      <t>点击不自行处理</t>
    </r>
    <r>
      <rPr>
        <sz val="8"/>
        <color theme="1"/>
        <rFont val="微软雅黑"/>
        <charset val="134"/>
      </rPr>
      <t>，选择网点：珠海中联制冷设备有限公司，技术人员选择：</t>
    </r>
    <r>
      <rPr>
        <sz val="8"/>
        <color rgb="FFFF0000"/>
        <rFont val="微软雅黑"/>
        <charset val="134"/>
      </rPr>
      <t>侯方军</t>
    </r>
    <r>
      <rPr>
        <sz val="8"/>
        <color theme="1"/>
        <rFont val="微软雅黑"/>
        <charset val="134"/>
      </rPr>
      <t xml:space="preserve">，上传意见文件，点击提交
</t>
    </r>
  </si>
  <si>
    <t>1.格力G平台成功授权登录
2.弹出XS13697718007的流程待办页面
3.弹出流程审批页面
4.情况：流转下一个节点3</t>
  </si>
  <si>
    <t>T005-147</t>
  </si>
  <si>
    <t>节点3：网点人员处理反馈</t>
  </si>
  <si>
    <t>1.审批人为网点技术人员
2.远程故障派工流程在项目分类中设计好工作流并成功部署</t>
  </si>
  <si>
    <t>验证网点人员处理反馈节点</t>
  </si>
  <si>
    <r>
      <rPr>
        <sz val="8"/>
        <color theme="1"/>
        <rFont val="微软雅黑"/>
        <charset val="134"/>
      </rPr>
      <t>1.登录工号s21000340008（珠海中联制冷设备有限公司技术人员）
2.点击项目管理-项目流转
3.点击标题为“远程故障派工01”的远程故障派工流程的审批
4.情况1：输入执行结果，上传关键信息附件，点击</t>
    </r>
    <r>
      <rPr>
        <sz val="8"/>
        <color rgb="FFFF0000"/>
        <rFont val="微软雅黑"/>
        <charset val="134"/>
      </rPr>
      <t>已处理</t>
    </r>
    <r>
      <rPr>
        <sz val="8"/>
        <color theme="1"/>
        <rFont val="微软雅黑"/>
        <charset val="134"/>
      </rPr>
      <t xml:space="preserve">
  情况2：输入执行结果，上传关键信息附件，点击</t>
    </r>
    <r>
      <rPr>
        <sz val="8"/>
        <color rgb="FFFF0000"/>
        <rFont val="微软雅黑"/>
        <charset val="134"/>
      </rPr>
      <t>处理无效</t>
    </r>
  </si>
  <si>
    <t xml:space="preserve">侯方军
工号：s21000340008
</t>
  </si>
  <si>
    <t>1.格力G平台成功授权登录
2.弹出s21000340008的流程待办页面
3.弹出流程审批页面
4.情况1：流转下一个节点4
  情况2：流转下一个节点2</t>
  </si>
  <si>
    <t>T005-148</t>
  </si>
  <si>
    <t>节点4:销售公司指派人确认</t>
  </si>
  <si>
    <t>验证销售公司指派人确定节点</t>
  </si>
  <si>
    <t xml:space="preserve">1.登录工号XS13697718007（销售公司售后科技术人员）
2.点击项目管理-项目流转
3.点击标题为“远程故障派工01”的远程故障派工流程的审批
4.点击提交
  </t>
  </si>
  <si>
    <t>1.格力G平台成功授权登录
2.弹出XS13697718007的流程待办页面
3.弹出流程审批页面
4.流转下一个节点5</t>
  </si>
  <si>
    <t>T005-149</t>
  </si>
  <si>
    <t>节点5：总部申请人确认</t>
  </si>
  <si>
    <t>1.审批人为申请人
2.远程故障派工流程在项目分类中设计好工作流并成功部署</t>
  </si>
  <si>
    <t>验证总部申请人确认节点</t>
  </si>
  <si>
    <t>1.登录工号100062822（总部售后技术科技术工人）
2.点击项目管理-项目流转
3.点击标题为“远程故障派工01”的远程故障派工流程的审批
4.情况1：输入数据复查结果，重复派单措施，点击合格
   情况2：点击不合格</t>
  </si>
  <si>
    <t>1.格力G平台成功授权登录
2.弹出100062822的流程待办页面
3.弹出流程审批页面
4.情况1：项目流转完结
 情况2：驳回到节点2</t>
  </si>
  <si>
    <t>T005-150</t>
  </si>
  <si>
    <r>
      <rPr>
        <sz val="8"/>
        <color theme="1"/>
        <rFont val="微软雅黑"/>
        <charset val="134"/>
      </rPr>
      <t>项目发起和项目流转-
远程故障派工流程
（</t>
    </r>
    <r>
      <rPr>
        <sz val="8"/>
        <color rgb="FFFF0000"/>
        <rFont val="微软雅黑"/>
        <charset val="134"/>
      </rPr>
      <t>自行处理</t>
    </r>
    <r>
      <rPr>
        <sz val="8"/>
        <color theme="1"/>
        <rFont val="微软雅黑"/>
        <charset val="134"/>
      </rPr>
      <t>）</t>
    </r>
  </si>
  <si>
    <t xml:space="preserve">1.登录工号100062822（总部售后技术科技术工人）
2.点击项目管理-项目发起
3.点击远程故障派工申请流程
4.填写表单：标题输入“远程故障派工02”，销售公司下拉框选择：格力电器珠海客户服务中心，其他输入符合规范的值，点击提交
</t>
  </si>
  <si>
    <t>1.格力G平台成功授权登录
2.弹出项目发起页面
3.工程监理流程的申请页面
4.情况：流转下一个节点2</t>
  </si>
  <si>
    <t>T005-151</t>
  </si>
  <si>
    <t>节点2：销售公司派工（自行处理）</t>
  </si>
  <si>
    <r>
      <rPr>
        <sz val="8"/>
        <color theme="1"/>
        <rFont val="微软雅黑"/>
        <charset val="134"/>
      </rPr>
      <t>1.登录工号XS13697718007（销售公司售后技术科人员）
2.点击项目管理-项目流转
3.点击标题为“远程故障派工02”的远程故障派工流程的审批
4.情况：点击选择</t>
    </r>
    <r>
      <rPr>
        <sz val="8"/>
        <color rgb="FFFF0000"/>
        <rFont val="微软雅黑"/>
        <charset val="134"/>
      </rPr>
      <t>自行处理</t>
    </r>
    <r>
      <rPr>
        <sz val="8"/>
        <color theme="1"/>
        <rFont val="微软雅黑"/>
        <charset val="134"/>
      </rPr>
      <t xml:space="preserve">，点击提交
</t>
    </r>
  </si>
  <si>
    <t>T005-152</t>
  </si>
  <si>
    <t>节点3：总部申请人确认</t>
  </si>
  <si>
    <t>1.登录工号100062822（总部售后技术科技术工人）
2.点击项目管理-项目流转
3.点击标题为“远程故障派工02”的远程故障派工流程的审批
4.情况1：输入数据复查结果，重复派单措施，点击合格
   情况2：点击不合格</t>
  </si>
  <si>
    <t>1.格力G平台成功授权登录
2.弹出100062822的流程待办页面
3.弹出流程审批页面
4.情况1：项目流转完结
 情况2：驳回到XS13192260892的项目管理-项目流转页面，接收到待办信息可以重新发起申请</t>
  </si>
  <si>
    <t>T005-153</t>
  </si>
  <si>
    <t>项目发起和项目流转-
总部组织培训流程</t>
  </si>
  <si>
    <t>节点1：总部商用技术服务部人员提交申请</t>
  </si>
  <si>
    <t>1.发起人为商用技术服务部人员
2.总部组织培训流程在项目分类中设计好工作流并成功部署</t>
  </si>
  <si>
    <t>验证商用技术服务部人员提交申请节点</t>
  </si>
  <si>
    <t>1.登录工号100184833（总部售后技术科技术工人）
2.点击项目管理-项目发起
3.点击总部组织培训申请流程
4.填写表单：标题输入“总部组织培训01”，经办人选择：高见  ，
培训对象：格力电器珠海客户服务中心
培训方式：实操
培训类型：产品知识，是否回厂培训：是
直接上级：苏江琳，其它项合法输入和选择，上传文件，新增培训内容，点击提交</t>
  </si>
  <si>
    <t>1.格力G平台成功授权登录
2.弹出项目发起页面
3.总部组织培训流程的申请页面
4.情况：流转下一个节点2</t>
  </si>
  <si>
    <t>T005-154</t>
  </si>
  <si>
    <t>节点2：销售公司培训专员确认</t>
  </si>
  <si>
    <t>1.审批人为销售公司培训专员
2.总部组织培训流程在项目分类中设计好工作流并成功部署</t>
  </si>
  <si>
    <t>验证销售公司培训专员确认节点</t>
  </si>
  <si>
    <t xml:space="preserve">1.登录工号1068（销售公司培训专员）
2.点击项目管理-项目流转
3.点击标题为“总部组织培训01”的总部组织培训流程的审批
4.填写表单：上传签到情况文件，上传现场拍照，上传验收结果文件，输入备注说明，点击确认
</t>
  </si>
  <si>
    <t xml:space="preserve">薛凡
工号：1068
</t>
  </si>
  <si>
    <t xml:space="preserve">1.格力G平台成功授权登录
2.弹出1068的流程待办页面
3.弹出流程审批页面
4.情况：流转到下一个节点3
  </t>
  </si>
  <si>
    <t>T005-155</t>
  </si>
  <si>
    <t>节点3：表单经办人输出培训总结</t>
  </si>
  <si>
    <t>1.审批人为申请表单上的经办人
2.总部组织培训流程在项目分类中设计好工作流并成功部署</t>
  </si>
  <si>
    <t>验证表单经办人输出培训总结</t>
  </si>
  <si>
    <t xml:space="preserve">1.登录工号100155233（总部商用技术服务部电气技术科机房群控组技术工人）
2.点击项目管理-项目流转
3.点击标题为“总部组织培训01”的总部组织培训流程的审批
4.填写表单：上传培训总结，点击确认
</t>
  </si>
  <si>
    <t xml:space="preserve">高见
工号：100155233
</t>
  </si>
  <si>
    <t>·</t>
  </si>
  <si>
    <t>T005-156</t>
  </si>
  <si>
    <t>节点4：经办人所在小组的组长审批</t>
  </si>
  <si>
    <t>1.审批人为经办人所在小组的组长
2.总部组织培训流程在项目分类中设计好工作流并成功部署</t>
  </si>
  <si>
    <t>验证经办人所在小组的组长审批节点</t>
  </si>
  <si>
    <t xml:space="preserve">1.登录工号100108691（组长）
2.点击项目管理-项目流转
3.点击标题为“总部组织培训01”的总部组织培训流程的审批
4.填写表单：情况1：输入签字意见，上传附件，点击确认
情况2：点击驳回
</t>
  </si>
  <si>
    <t>1.格力G平台成功授权登录
2.弹出100108691的流程待办页面
3.弹出流程审批页面
4.情况1：流转到下一个节点5
   情况2：驳回到100155233的项目管理-项目流转页面，接收到待办信息可以重新发起申请</t>
  </si>
  <si>
    <t>T005-157</t>
  </si>
  <si>
    <t>节点5： 经办人所在科室主管审批</t>
  </si>
  <si>
    <t>1.审批人为经办人所在小组的主管
2.总部组织培训流程在项目分类中设计好工作流并成功部署</t>
  </si>
  <si>
    <t>验证 经办人所在科室主管审批</t>
  </si>
  <si>
    <t xml:space="preserve">1.登录工号100057495（主管）
2.点击项目管理-项目流转
3.点击标题为“总部组织培训01”的总部组织培训流程的审批
4.填写表单：情况1：输入签字意见，上传附件，点击确认
情况2：点击驳回
</t>
  </si>
  <si>
    <t>1.格力G平台成功授权登录
2.弹出100057495的流程待办页面
3.弹出流程审批页面
4.情况1：项目流转完结
   情况2：驳回到100155233的项目管理-项目流转页面，接收到待办信息可以重新发起申请</t>
  </si>
  <si>
    <t>T005-158</t>
  </si>
  <si>
    <r>
      <rPr>
        <sz val="8"/>
        <color theme="1"/>
        <rFont val="微软雅黑"/>
        <charset val="134"/>
      </rPr>
      <t>项目发起和项目流转-
销售公司培训流程
（申请表单</t>
    </r>
    <r>
      <rPr>
        <sz val="8"/>
        <color rgb="FFFF0000"/>
        <rFont val="微软雅黑"/>
        <charset val="134"/>
      </rPr>
      <t>：需要总部安排讲师</t>
    </r>
    <r>
      <rPr>
        <sz val="8"/>
        <color theme="1"/>
        <rFont val="微软雅黑"/>
        <charset val="134"/>
      </rPr>
      <t>）</t>
    </r>
  </si>
  <si>
    <t>节点1：销售公司培训专员申请</t>
  </si>
  <si>
    <t>1.发起人为销售公司售后部售后管理科培训组培训专员
2.销售公司培训流程在项目分类中设计好工作流并成功部署</t>
  </si>
  <si>
    <t>验证销售公司培训专员发起申请节点</t>
  </si>
  <si>
    <t>1.登录工号1068（销售公司售后部售后管理科培训组培训专员）
2.点击项目管理-项目发起
3.点击销售公司培训申请流程
4.填写表单：标题输入“销售公司组织培训01”
培训方式：实操
培训类型：产品知识，是否回厂培训：是
直接上级：黄镇东
是否需要安排总部讲师：是
是否需要总部提供资料：是
其它项合法输入和选择，上传文件，新增培训内容，点击提交</t>
  </si>
  <si>
    <t>1.格力G平台成功授权登录
2.弹出项目发起页面
3.销售公司培训流程的申请页面
4.情况：流转下一个节点2</t>
  </si>
  <si>
    <t>T005-159</t>
  </si>
  <si>
    <t>节点2： 申请人所在部门部长</t>
  </si>
  <si>
    <t>1.审批人为销售公司售后部部长
2.销售公司培训流程在项目分类中设计好工作流并成功部署</t>
  </si>
  <si>
    <t>验证培训专员所在部门部长审批节点</t>
  </si>
  <si>
    <t xml:space="preserve">1.登录工号XS13128520713（总部售后技术科技术工人）
2.点击项目管理-项目流转
3.点击标题为“销售公司培训01”的销售公司培训培训流程的审批
4.情况1：输入签字意见和上传意见附件，点击通过
   情况2：点击驳回
</t>
  </si>
  <si>
    <t xml:space="preserve">1.格力G平台成功授权登录
2.弹出XS13128520713的流程待办页面
3.弹出流程审批页面
4.情况1：流转到下一个节点3
 情况2：驳回到XS13246877893的项目管理-项目流转页面，接收到待办信息可以重新发起申请
  </t>
  </si>
  <si>
    <t>T005-160</t>
  </si>
  <si>
    <t>节点3：总部商技部工程监理组组长审批并指派</t>
  </si>
  <si>
    <t>1.审批人为工程监理科工程技术组组长
2.销售公司培训流程在项目分类中设计好工作流并成功部署</t>
  </si>
  <si>
    <t>验证售后技术科培训组组长或监理科监理技术组组长审批并指派节点</t>
  </si>
  <si>
    <t xml:space="preserve">1.登录工号100141073（总部珠海格力电器股份有限公司商用技术服务部工程监理科工程技术组组长）
2.点击项目管理-项目流转
3.点击标题为“销售公司培训01”的销售公司培训培训流程的审批
4.情况1：指派蒋可娟讲师，输入签字意见和上传意见附件，点击通过
   情况2：点击驳回
</t>
  </si>
  <si>
    <t xml:space="preserve">汪哲
工号：100141073
</t>
  </si>
  <si>
    <t>1.格力G平台成功授权登录
2.弹出100141073的流程待办页面
3.弹出流程审批页面
4.情况1：流转到下一个节点4
   情况2：驳回到XS13246877893的项目管理-项目流转页面，接收到待办信息可以重新发起申请</t>
  </si>
  <si>
    <t>T005-161</t>
  </si>
  <si>
    <t>节点4：讲师所在科室的主管审批</t>
  </si>
  <si>
    <t>1.审批人为讲师所在科室的主管
2.销售公司培训流程在项目分类中设计好工作流并成功部署</t>
  </si>
  <si>
    <t>验证讲师所在科室的主管审批节点</t>
  </si>
  <si>
    <t>1.登录工号100010851（工程监理科主管）
2.点击项目管理-项目流转
3.点击标题为“销售公司培训01”的销售公司培训培训流程的审批
4.情况1：输入签字意见和上传意见附件，点击通过
   情况2：点击驳回</t>
  </si>
  <si>
    <t xml:space="preserve">程天正
工号：100010851
</t>
  </si>
  <si>
    <t xml:space="preserve">1.格力G平台成功授权登录
2.弹出100010851的流程待办页面
3.弹出流程审批页面
4.情况1：流转到下一个节点5
   情况2：驳回到XS13246877893的项目管理-项目流转页面，接收到待办信息可以重新发起申请
  </t>
  </si>
  <si>
    <t>T005-162</t>
  </si>
  <si>
    <t>节点5：讲师上传培训材料</t>
  </si>
  <si>
    <t>1.审批人为工程监理科工程技术组组内人员
2.销售公司培训流程在项目分类中设计好工作流并成功部署</t>
  </si>
  <si>
    <t>验证讲师上传培训材料节点</t>
  </si>
  <si>
    <t xml:space="preserve">1.登录工号100196160（工程监理科工程技术组工人）
2.点击项目管理-项目流转
3.点击标题为“销售公司培训01”的销售公司培训培训流程的审批
4.情况1：上传培训资料，输入签字意见和上传意见附件，点击确认
</t>
  </si>
  <si>
    <t xml:space="preserve">蒋可娟
工号：100196160
</t>
  </si>
  <si>
    <t xml:space="preserve">1.格力G平台成功授权登录
2.弹出100196160的流程待办页面
3.弹出流程审批页面
4.情况1：流转到下一个节点6
  </t>
  </si>
  <si>
    <t>T005-163</t>
  </si>
  <si>
    <t>节点6：培训专员提交培训情况</t>
  </si>
  <si>
    <t>1.审批人为销售公司售后部售后管理科培训组培训专员
2.销售公司培训流程在项目分类中设计好工作流并成功部署</t>
  </si>
  <si>
    <t>验证培训专员提交培训情况节点</t>
  </si>
  <si>
    <t xml:space="preserve">1.登录工号1068（销售公司售后部售后管理科培训组培训专员）
2.点击项目管理-项目流转
3.点击标题为“销售公司培训01”的销售公司培训培训流程的审批
4.情况1：上传签到情况，上传现场拍照，上传验收结果，输入备注说明，点击确认
</t>
  </si>
  <si>
    <t xml:space="preserve">1.格力G平台成功授权登录
2.弹出1068的流程待办页面
3.弹出流程审批页面
4.情况：流转到下一个节点7
  </t>
  </si>
  <si>
    <t>T005-164</t>
  </si>
  <si>
    <t>节点7：讲师输出培训总结</t>
  </si>
  <si>
    <t>1.审批人为讲师
2.销售公司培训流程在项目分类中设计好工作流并成功部署</t>
  </si>
  <si>
    <t>验证讲师输出培训总结节点</t>
  </si>
  <si>
    <t xml:space="preserve">1.登录工号100196160（总部工程监理科工程技术组工人）
2.点击项目管理-项目流转
3.点击标题为“销售公司培训01”的销售公司培训培训流程的审批
4.情况1：上传培训总结，输入签字意见和上传资料/附件，点击确认
</t>
  </si>
  <si>
    <t xml:space="preserve">1.格力G平台成功授权登录
2.弹出100196160的流程待办页面
3.弹出流程审批页面
4.情况：流转到下一个节点8
  </t>
  </si>
  <si>
    <t>T005-165</t>
  </si>
  <si>
    <t>节点8:讲师所在小组组长审批</t>
  </si>
  <si>
    <t>验证讲师所在小组组长审批节点</t>
  </si>
  <si>
    <t xml:space="preserve">1.登录工号100141073（总部珠海格力电器股份有限公司商用技术服务部工程监理科工程技术组组长）
2.点击项目管理-项目流转
3.点击标题为“销售公司培训01”的销售公司培训培训流程的审批
4.情况1：输入签字意见和上传意见附件，点击通过
   情况2：点击驳回
</t>
  </si>
  <si>
    <t xml:space="preserve">1.格力G平台成功授权登录
2.弹出100141073的流程待办页面
3.弹出流程审批页面
4.情况1：流转到下一个节点9
   情况2：驳回到100151214的项目管理-项目流转页面，接收到待办信息可以重新发起申请
  </t>
  </si>
  <si>
    <t>T005-166</t>
  </si>
  <si>
    <t>节点9：讲师所在科室主管审批</t>
  </si>
  <si>
    <t>1.审批人为工程监理科主管
2.销售公司培训流程在项目分类中设计好工作流并成功部署</t>
  </si>
  <si>
    <t xml:space="preserve">1.登录工号100010851（工程监理科主管）
2.点击项目管理-项目流转
3.点击标题为“销售公司培训01”的销售公司培训培训流程的审批
4.情况1：输入签字意见和上传意见附件，点击通过
   情况2：点击驳回
</t>
  </si>
  <si>
    <t>1.格力G平台成功授权登录
2.弹出100010851的流程待办页面
3.弹出流程审批页面
4.情况1：项目流转完结
   情况2：驳回到100151214的项目管理-项目流转页面，接收到待办信息可以重新发起申请</t>
  </si>
  <si>
    <t>T005-167</t>
  </si>
  <si>
    <r>
      <rPr>
        <sz val="8"/>
        <color theme="1"/>
        <rFont val="微软雅黑"/>
        <charset val="134"/>
      </rPr>
      <t>项目发起和项目流转-
销售公司培训流程
（申请表单：</t>
    </r>
    <r>
      <rPr>
        <sz val="8"/>
        <color rgb="FFFF0000"/>
        <rFont val="微软雅黑"/>
        <charset val="134"/>
      </rPr>
      <t>不需要总部安排讲师</t>
    </r>
    <r>
      <rPr>
        <sz val="8"/>
        <color theme="1"/>
        <rFont val="微软雅黑"/>
        <charset val="134"/>
      </rPr>
      <t>）</t>
    </r>
  </si>
  <si>
    <t>1.登录工号1068（销售公司售后部售后管理科培训组培训专员）
2.点击项目管理-项目发起
3.点击销售公司培训申请流程
4.填写表单：标题输入“销售公司组织培训02”， 组织人选择：黄胜
培训对象：2020年新入职员工
组织单位：深圳分部  ，培训方式：实操
培训类型：产品知识，是否回厂培训：是
直接上级：李天宇
是否需要安排总部讲师：否
是否需要总部提供资料：否
其它项合法输入和选择，上传文件，新增培训内容，点击提交</t>
  </si>
  <si>
    <t>T005-168</t>
  </si>
  <si>
    <t>节点2： 培训专员所在部门部长</t>
  </si>
  <si>
    <t xml:space="preserve">1.登录工号XS13128520713（总部售后技术科技术工人）
2.点击项目管理-项目流转
3.点击标题为“销售公司培训02”的销售公司培训培训流程的审批
4.情况1：输入签字意见和上传意见附件，点击通过
   情况2：点击驳回
</t>
  </si>
  <si>
    <t>T005-169</t>
  </si>
  <si>
    <t>节点3：售后技术科培训组组长或监理科监理技术组组长审批并指派</t>
  </si>
  <si>
    <t xml:space="preserve">1.登录工号100141073（总部珠海格力电器股份有限公司商用技术服务部工程监理科工程技术组组长）
2.点击项目管理-项目流转
3.点击标题为“销售公司培训02”的销售公司培训培训流程的审批
4.情况1：指派黄婵玲讲师，输入签字意见和上传意见附件，点击通过
   情况2：点击驳回
</t>
  </si>
  <si>
    <t>T005-170</t>
  </si>
  <si>
    <t>节点4：讲师所在科室主管审批</t>
  </si>
  <si>
    <t xml:space="preserve">1.登录工号100010851（工程监理科主管）
2.点击项目管理-项目流转
3.点击标题为“销售公司培训02”的销售公司培训培训流程的审批
4.情况1：输入签字意见和上传意见附件，点击通过
   情况2：点击驳回
</t>
  </si>
  <si>
    <t xml:space="preserve">1.登录工号100000949（工程监理科工程监理组工人）
2.点击项目管理-项目流转
3.点击标题为“销售公司培训02”的销售公司培训培训流程的审批
4.情况1：上传培训资料，输入签字意见和上传意见附件，点击确认
</t>
  </si>
  <si>
    <t>吉登茂
工号：100000949</t>
  </si>
  <si>
    <t xml:space="preserve">1.格力G平台成功授权登录
2.弹出100000949的流程待办页面
3.弹出流程审批页面
4.情况1：流转到下一个节点6
  </t>
  </si>
  <si>
    <t>T005-171</t>
  </si>
  <si>
    <t xml:space="preserve">1.登录工号1068（销售公司售后部售后管理科培训组培训专员）
2.点击项目管理-项目流转
3.点击标题为“销售公司培训02”的销售公司培训培训流程的审批
4.情况1：上传签到情况，上传现场拍照，上传验收结果，输入备注说明，点击确认
</t>
  </si>
  <si>
    <t>T005-172</t>
  </si>
  <si>
    <t xml:space="preserve">1.登录工号100000949（总部工程监理科工程监理组工人）
2.点击项目管理-项目流转
3.点击标题为“销售公司培训02”的销售公司培训培训流程的审批
4.情况1：上传培训总结，输入签字意见和上传资料/附件，点击确认
</t>
  </si>
  <si>
    <t xml:space="preserve">1.格力G平台成功授权登录
2.弹出100000949的流程待办页面
3.弹出流程审批页面
4.情况：流转到下一个节点8
  </t>
  </si>
  <si>
    <t>T005-173</t>
  </si>
  <si>
    <t xml:space="preserve">1.登录工号100151214（总部珠海格力电器股份有限公司商用技术服务部工程监理科工程技术组组长）
2.点击项目管理-项目流转
3.点击标题为“销售公司培训02”的销售公司培训培训流程的审批
4.情况1：输入签字意见和上传意见附件，点击通过
   情况2：点击驳回
</t>
  </si>
  <si>
    <t xml:space="preserve">1.格力G平台成功授权登录
2.弹出100151214的流程待办页面
3.弹出流程审批页面
4.情况1：流转到下一个节点9
   情况2：驳回到100151214的项目管理-项目流转页面，接收到待办信息可以重新发起申请
  </t>
  </si>
  <si>
    <t>T005-174</t>
  </si>
  <si>
    <t>T005-175</t>
  </si>
  <si>
    <r>
      <rPr>
        <sz val="8"/>
        <color theme="1"/>
        <rFont val="微软雅黑"/>
        <charset val="134"/>
      </rPr>
      <t>项目发起和项目流转-
出差申请流程
（节点4：</t>
    </r>
    <r>
      <rPr>
        <sz val="8"/>
        <color rgb="FFFF0000"/>
        <rFont val="微软雅黑"/>
        <charset val="134"/>
      </rPr>
      <t>延期</t>
    </r>
    <r>
      <rPr>
        <sz val="8"/>
        <color theme="1"/>
        <rFont val="微软雅黑"/>
        <charset val="134"/>
      </rPr>
      <t>）</t>
    </r>
  </si>
  <si>
    <t>节点1：商用技术服务部所有人员均可发起申请（部长除外）</t>
  </si>
  <si>
    <t>1.发起人为商用技术服务部电气技术科电气技术组人员姚松高
2.出差申请流程在项目分类中设计好工作流并成功部署</t>
  </si>
  <si>
    <t>验证商用技术服务部所有人员均可发起申请节点</t>
  </si>
  <si>
    <t>1.登录工号100196062（商用技术服务部电气技术科电气技术组人员）
2.点击项目管理-项目发起
3.点击出差申请流程
4.填写表单：标题输入“出差申请01”
出差时间选择：2020-03-06-2020-03-07
销售公司：格力电器珠海服务中心，其它项合法输入和上传附件，新增出差计划，点击提交</t>
  </si>
  <si>
    <t xml:space="preserve">姚松高
工号：100196062
</t>
  </si>
  <si>
    <t>1.格力G平台成功授权登录
2.弹出项目发起页面
3.出差申请流程的申请页面
4.情况：流转下一个节点2</t>
  </si>
  <si>
    <t>T005-176</t>
  </si>
  <si>
    <t>节点2： 申请人所在小组的组长审批</t>
  </si>
  <si>
    <t>1.审批人为商用技术服务部电气技术科电气技术组组长
2.出差申请流程在项目分类中设计好工作流并成功部署</t>
  </si>
  <si>
    <t>验证申请人所在小组的组长审批节点</t>
  </si>
  <si>
    <t xml:space="preserve">1.登录工号100142645（总部商用技术服务部电气技术科电气技术组组长）
2.点击项目管理-项目流转
3.点击标题为“出差申请01”的出差申请流程的审批
4.情况1：输入签字意见和上传意见附件，点击通过
   情况2：点击驳回
</t>
  </si>
  <si>
    <t xml:space="preserve">刘友万
工号：100142645
</t>
  </si>
  <si>
    <t>、</t>
  </si>
  <si>
    <t>T005-177</t>
  </si>
  <si>
    <t>节点3：申请人所在科室的主管审批</t>
  </si>
  <si>
    <t>1.审批人为商用技术服务部电气技术科主管
2.出差申请流程在项目分类中设计好工作流并成功部署</t>
  </si>
  <si>
    <t>验证申请人所在科室的主管审批节点</t>
  </si>
  <si>
    <t xml:space="preserve">1.登录工号100057495（总部商用技术服务部电气技术科主管）
2.点击项目管理-项目流转
3.点击标题为“出差申请01”的出差申请流程的审批
4.情况1：输入签字意见和上传意见附件，点击通过
   情况2：点击驳回
</t>
  </si>
  <si>
    <t xml:space="preserve">1.格力G平台成功授权登录
2.弹出100142645的流程待办页面
3.弹出流程审批页面
4.情况1：流转到下一个节点4
 情况2：驳回到100108691的项目管理-项目流转页面，接收到待办信息可以重新发起申请
  </t>
  </si>
  <si>
    <t>T005-178</t>
  </si>
  <si>
    <t>节点4：申请人出差日报填写</t>
  </si>
  <si>
    <t>1.审批人为申请人
2.出差申请流程在项目分类中设计好工作流并成功部署</t>
  </si>
  <si>
    <t>验证申请人出差日报填写节点</t>
  </si>
  <si>
    <t xml:space="preserve">1.登录工号100196062（商用技术服务部电气技术科电气技术组人员）
2.点击项目管理-项目流转
3.点击标题为“出差申请01”的出差申请流程的审批
4.情况1：填写延期原因，选择延期时间2020-03-08，填写工作日志，点击延期申请
</t>
  </si>
  <si>
    <t xml:space="preserve">1.格力G平台成功授权登录
2.弹出100196062的流程待办页面
3.弹出流程审批页面
4.情况1：流转到下一个节点5
  </t>
  </si>
  <si>
    <t>T005-179</t>
  </si>
  <si>
    <t>节点5：组长审批延期</t>
  </si>
  <si>
    <t>验证组长审批节点</t>
  </si>
  <si>
    <t xml:space="preserve">1.格力G平台成功授权登录
2.弹出100142645的流程待办页面
3.弹出流程审批页面
4.情况1：流转到下一个节点6
 情况2：驳回到100108691的项目管理-项目流转页面，接收到待办信息可以重新填写日报
  </t>
  </si>
  <si>
    <t>T005-180</t>
  </si>
  <si>
    <t>节点6：主管审批延期</t>
  </si>
  <si>
    <t>验证主管审批延期</t>
  </si>
  <si>
    <t xml:space="preserve">1.格力G平台成功授权登录
2.弹出100057495的流程待办页面
3.弹出流程审批页面
4.情况1：流转到下一个节点7
 情况2：驳回到100108691的项目管理-项目流转页面，接收到待办信息可以重新填写日报
  </t>
  </si>
  <si>
    <t>T005-181</t>
  </si>
  <si>
    <t>节点7：申请人填写出差日报</t>
  </si>
  <si>
    <t>验证申请人填写出差日报节点</t>
  </si>
  <si>
    <t xml:space="preserve">1.登录工号100196062（商用技术服务部电气技术科电气技术组人员）
2.点击项目管理-项目流转
3.点击标题为“出差申请01”的出差申请流程的审批
4.情况1：填写出差日志，点击申请完工
</t>
  </si>
  <si>
    <t xml:space="preserve">1.格力G平台成功授权登录
2.弹出100196062的流程待办页面
3.弹出流程审批页面
4.情况1：流转到下一个节点8
  </t>
  </si>
  <si>
    <t>T005-182</t>
  </si>
  <si>
    <t>节点8：申请人上传出差报告</t>
  </si>
  <si>
    <t>验证申请人上传出差报告节点</t>
  </si>
  <si>
    <t xml:space="preserve">1.登录工号100196062商用技术服务部电气技术科电气技术组人员）
2.点击项目管理-项目流转
3.点击标题为“出差申请01”的出差申请流程的审批
4.情况1：上传出差报告，填写日志，点击申请完工
</t>
  </si>
  <si>
    <t xml:space="preserve">1.格力G平台成功授权登录
2.弹出100196062的流程待办页面
3.弹出流程审批页面
4.情况1：流转到下一个节点9
  </t>
  </si>
  <si>
    <t>T005-183</t>
  </si>
  <si>
    <t>节点9：组长审批</t>
  </si>
  <si>
    <t xml:space="preserve">1.登录工号100142645（总部商用技术服务部电气技术科电气技术组组长）
2.点击项目管理-项目流转
3.点击标题为“出差申请01”的出差申请流程的审批
4.情况1：点击通过
   情况2：点击驳回
</t>
  </si>
  <si>
    <t xml:space="preserve">1.格力G平台成功授权登录
2.弹出100142645的流程待办页面
3.弹出流程审批页面
4.情况1：项目流转完结
 情况2：驳回到100108691的项目管理-项目流转页面，接收到待办信息可以重新发起上传报告
  </t>
  </si>
  <si>
    <t>T005-184</t>
  </si>
  <si>
    <r>
      <rPr>
        <sz val="8"/>
        <color theme="1"/>
        <rFont val="微软雅黑"/>
        <charset val="134"/>
      </rPr>
      <t>项目发起和项目流转-
出差申请流程
（节点4：</t>
    </r>
    <r>
      <rPr>
        <sz val="8"/>
        <color rgb="FFFF0000"/>
        <rFont val="微软雅黑"/>
        <charset val="134"/>
      </rPr>
      <t>不延期</t>
    </r>
    <r>
      <rPr>
        <sz val="8"/>
        <color theme="1"/>
        <rFont val="微软雅黑"/>
        <charset val="134"/>
      </rPr>
      <t>）</t>
    </r>
  </si>
  <si>
    <t>1.登录工号100196062（商用技术服务部电气技术科电气技术组人员）
2.点击项目管理-项目发起
3.点击出差申请流程
4.填写表单：标题输入“出差申请02”
出差时间选择：2020-03-06-2020-03-07
销售公司：格力电器珠海服务中心，其它项合法输入和上传附件，新增出差计划，点击提交</t>
  </si>
  <si>
    <t>T005-185</t>
  </si>
  <si>
    <t xml:space="preserve">1.登录工号100142645（总部商用技术服务部电气技术科电气技术组组长）
2.点击项目管理-项目流转
3.点击标题为“出差申请02”的出差申请流程的审批
4.情况1：输入签字意见和上传意见附件，点击通过
   情况2：点击驳回
</t>
  </si>
  <si>
    <t xml:space="preserve">1.格力G平台成功授权登录
2.弹出100142645的流程待办页面
3.弹出流程审批页面
4.情况1：流转到下一个节点3
 情况2：驳回到100108691的项目管理-项目流转页面，接收到待办信息可以重新发起申请
  </t>
  </si>
  <si>
    <t>T005-186</t>
  </si>
  <si>
    <t xml:space="preserve">1.登录工号100057495（总部商用技术服务部电气技术科主管）
2.点击项目管理-项目流转
3.点击标题为“出差申请02”的出差申请流程的审批
4.情况1：输入签字意见和上传意见附件，点击通过
   情况2：点击驳回
</t>
  </si>
  <si>
    <t xml:space="preserve">1.格力G平台成功授权登录
2.弹出100057495的流程待办页面
3.弹出流程审批页面
4.情况1：流转到下一个节点4
 情况2：驳回到100108691的项目管理-项目流转页面，接收到待办信息可以重新发起申请
  </t>
  </si>
  <si>
    <t>T005-187</t>
  </si>
  <si>
    <t xml:space="preserve">1.登录工号100196062（商用技术服务部电气技术科电气技术组人员）
2.点击项目管理-项目流转
3.点击标题为“出差申请02”的出差申请流程的审批
4.情况1：填写延期原因，选择延期时间2020-03-08，填写工作日志，点击申请完工
</t>
  </si>
  <si>
    <t>T005-188</t>
  </si>
  <si>
    <t>节点5：申请人上传出差报告</t>
  </si>
  <si>
    <t xml:space="preserve">1.登录工号100196062（商用技术服务部电气技术科电气技术组人员）
2.点击项目管理-项目流转
3.点击标题为“出差申请02”的出差申请流程的审批
4.情况1：上传出差报告，填写日志，点击申请完工
</t>
  </si>
  <si>
    <t xml:space="preserve">1.格力G平台成功授权登录
2.弹出100196062的流程待办页面
3.弹出流程审批页面
4.情况1：流转到下一个节点6
  </t>
  </si>
  <si>
    <t>T005-189</t>
  </si>
  <si>
    <t>节点6：组长审批</t>
  </si>
  <si>
    <t xml:space="preserve">1.登录工号100142645（总部商用技术服务部电气技术科电气技术组组长）
2.点击项目管理-项目流转
3.点击标题为“出差申请02”的出差申请流程的审批
4.情况1：点击通过
   情况2：点击驳回
</t>
  </si>
  <si>
    <t>T005-190</t>
  </si>
  <si>
    <r>
      <rPr>
        <sz val="8"/>
        <color theme="1"/>
        <rFont val="微软雅黑"/>
        <charset val="134"/>
      </rPr>
      <t>项目发起和项目流转-
出差申请
（</t>
    </r>
    <r>
      <rPr>
        <sz val="8"/>
        <color rgb="FFFF0000"/>
        <rFont val="微软雅黑"/>
        <charset val="134"/>
      </rPr>
      <t>组长申请，节点3延期</t>
    </r>
    <r>
      <rPr>
        <sz val="8"/>
        <color theme="1"/>
        <rFont val="微软雅黑"/>
        <charset val="134"/>
      </rPr>
      <t>）</t>
    </r>
  </si>
  <si>
    <t>节点1：商用技术服务部组长申请</t>
  </si>
  <si>
    <t>1.发起人为商用技术服务部电气技术科电气技术组组长
2.出差申请流程在项目分类中设计好工作流并成功部署</t>
  </si>
  <si>
    <t>商用技术服务部电气技术科电气技术组组长发起申请节点</t>
  </si>
  <si>
    <t>1.登录工号100142645（总部商用技术服务部电气技术科电气技术组组长）
2.点击项目管理-项目发起
3.点击出差申请流程
4.填写表单：标题输入“出差申请03”
出差时间选择：2020-03-06-2020-03-07
销售公司：格力电器珠海服务中心，其它项合法输入和上传附件，新增出差计划，点击提交</t>
  </si>
  <si>
    <t>T005-191</t>
  </si>
  <si>
    <t>节点2：申请人所在科室的主管审批</t>
  </si>
  <si>
    <t xml:space="preserve">1.登录工号100057495（总部商用技术服务部电气技术科主管）
2.点击项目管理-项目流转
3.点击标题为“出差申请03”的出差申请流程的审批
4.情况1：输入签字意见和上传意见附件，点击通过
   情况2：点击驳回
</t>
  </si>
  <si>
    <t xml:space="preserve">1.格力G平台成功授权登录
2.弹出100057495的流程待办页面
3.弹出流程审批页面
4.情况1：流转到下一个节点3
 情况2：驳回到100142645的项目管理-项目流转页面，接收到待办信息可以重新发起申请
  </t>
  </si>
  <si>
    <t>T005-192</t>
  </si>
  <si>
    <t>节点3：申请人出差日报填写</t>
  </si>
  <si>
    <t xml:space="preserve">1.登录工号100142645（总部商用技术服务部电气技术科电气技术组组长）
2.点击项目管理-项目流转
3.点击标题为“出差申请03”的出差申请流程的审批
4.情况1：填写延期原因，选择延期时间2020-03-08，填写工作日志，点击延期申请
</t>
  </si>
  <si>
    <t xml:space="preserve">1.格力G平台成功授权登录
2.弹出100142645的流程待办页面
3.弹出流程审批页面
4.情况1：流转到下一个节点4
  </t>
  </si>
  <si>
    <t>T005-193</t>
  </si>
  <si>
    <t>节点4：主管审批延期</t>
  </si>
  <si>
    <t xml:space="preserve">1.格力G平台成功授权登录
2.弹出100057495的流程待办页面
3.弹出流程审批页面
4.情况1：流转到下一个节点5
 情况2：驳回到100142645的项目管理-项目流转页面，接收到待办信息可以重新填写日报
  </t>
  </si>
  <si>
    <t>T005-194</t>
  </si>
  <si>
    <t>节点5：申请人填写出差日报</t>
  </si>
  <si>
    <t xml:space="preserve">1.登录工号100142645（总部商用技术服务部电气技术科电气技术组组长）
2.点击项目管理-项目流转
3.点击标题为“出差申请03”的出差申请流程的审批
4.情况1：填写出差日志，点击申请完工
</t>
  </si>
  <si>
    <t xml:space="preserve">1.格力G平台成功授权登录
2.弹出100142645的流程待办页面
3.弹出流程审批页面
4.情况1：流转到下一个节点6
  </t>
  </si>
  <si>
    <t>T005-195</t>
  </si>
  <si>
    <t>节点6：申请人上传出差报告</t>
  </si>
  <si>
    <t xml:space="preserve">1.登录工号100142645（总部商用技术服务部电气技术科电气技术组组长）
2.点击项目管理-项目流转
3.点击标题为“出差申请03”的出差申请流程的审批
4.情况1：上传出差报告，填写日志，点击申请完工
</t>
  </si>
  <si>
    <t xml:space="preserve">1.格力G平台成功授权登录
2.弹出100142645的流程待办页面
3.弹出流程审批页面
4.情况1：流转到下一个节点7
  </t>
  </si>
  <si>
    <t>T005-196</t>
  </si>
  <si>
    <t>节点7：主管审批</t>
  </si>
  <si>
    <t>验证主管审批</t>
  </si>
  <si>
    <t xml:space="preserve">1.登录工号100057495（总部商用技术服务部电气技术科主管）
2.点击项目管理-项目流转
3.点击标题为“出差申请03”的出差申请流程的审批
4.情况1：点击通过
   情况2：点击驳回
</t>
  </si>
  <si>
    <t xml:space="preserve">1.格力G平台成功授权登录
2.弹出100057495的流程待办页面
3.弹出流程审批页面
4.情况1：项目流转完结
 情况2：驳回到节点6
  </t>
  </si>
  <si>
    <t>T005-197</t>
  </si>
  <si>
    <r>
      <rPr>
        <sz val="8"/>
        <rFont val="微软雅黑"/>
        <charset val="134"/>
      </rPr>
      <t>项目发起和项目流转-
出差申请</t>
    </r>
    <r>
      <rPr>
        <sz val="8"/>
        <color rgb="FFFF0000"/>
        <rFont val="微软雅黑"/>
        <charset val="134"/>
      </rPr>
      <t xml:space="preserve">
（主管申请，节点3延期）</t>
    </r>
  </si>
  <si>
    <t>1.发起人为商用技术服务部电气技术科主管
2.出差申请流程在项目分类中设计好工作流并成功部署</t>
  </si>
  <si>
    <t>验证商用技术服务部电气技术科主管发起申请节点</t>
  </si>
  <si>
    <t>1.登录工号100057495（总部商用技术服务部电气技术科主管）
2.点击项目管理-项目发起
3.点击出差申请流程
4.填写表单：标题输入“出差申请04”
出差时间选择：2020-03-06-2020-03-07
销售公司：格力电器珠海服务中心，其它项合法输入和上传附件，新增出差计划，点击提交</t>
  </si>
  <si>
    <t>T005-198</t>
  </si>
  <si>
    <t>节点2：商用技术服务部部长审批</t>
  </si>
  <si>
    <t>1.审批人为商用技术服务部部长
2.出差申请流程在项目分类中设计好工作流并成功部署</t>
  </si>
  <si>
    <t>验证商用技术服务部部长节点</t>
  </si>
  <si>
    <t xml:space="preserve">1.登录工号100021479（商用技术服务部部长）
2.点击项目管理-项目流转
3.点击标题为“出差申请04”的出差申请流程的审批
4.情况1：输入签字意见和上传意见附件，点击通过
   情况2：点击驳回
</t>
  </si>
  <si>
    <t xml:space="preserve">曹勇
工号：100021479
</t>
  </si>
  <si>
    <t xml:space="preserve">1.格力G平台成功授权登录
2.弹出100021479的流程待办页面
3.弹出流程审批页面
4.情况1：流转到下一个节点3
 情况2：驳回到100142645的项目管理-项目流转页面，接收到待办信息可以重新发起申请
  </t>
  </si>
  <si>
    <t>T005-199</t>
  </si>
  <si>
    <t xml:space="preserve">1.登录工号100057495（总部商用技术服务部电气技术科主管）
2.点击项目管理-项目流转
3.点击标题为“出差申请04”的出差申请流程的审批
4.情况1：填写延期原因，选择延期时间2020-03-08，填写工作日志，点击延期申请
</t>
  </si>
  <si>
    <t xml:space="preserve">1.格力G平台成功授权登录
2.弹出100057495的流程待办页面
3.弹出流程审批页面
4.情况1：流转到下一个节点4
  </t>
  </si>
  <si>
    <t>T005-200</t>
  </si>
  <si>
    <t>节点4：部长审批延期</t>
  </si>
  <si>
    <t>验证商用技术服务部部长审批延期</t>
  </si>
  <si>
    <t xml:space="preserve">1.格力G平台成功授权登录
2.弹出100021479的流程待办页面
3.弹出流程审批页面
4.情况1：流转到下一个节点5
 情况2：驳回到100142645的项目管理-项目流转页面，接收到待办信息可以重新填写日报
  </t>
  </si>
  <si>
    <t>T005-201</t>
  </si>
  <si>
    <t xml:space="preserve">1.登录工号100057495（总部商用技术服务部电气技术科主管）
2.点击项目管理-项目流转
3.点击标题为“出差申请04”的出差申请流程的审批
4.情况1：填写出差日志，点击申请完工
</t>
  </si>
  <si>
    <t xml:space="preserve">1.格力G平台成功授权登录
2.弹出100057495的流程待办页面
3.弹出流程审批页面
4.情况1：流转到下一个节点6
  </t>
  </si>
  <si>
    <t>T005-202</t>
  </si>
  <si>
    <t xml:space="preserve">1.登录工号100057495（总部商用技术服务部电气技术科主管）
2.点击项目管理-项目流转
3.点击标题为“出差申请04”的出差申请流程的审批
4.情况1：上传出差报告，填写日志，点击申请完工
</t>
  </si>
  <si>
    <t xml:space="preserve">1.格力G平台成功授权登录
2.弹出100057495的流程待办页面
3.弹出流程审批页面
4.情况1：流转到下一个节点7
  </t>
  </si>
  <si>
    <t>T005-203</t>
  </si>
  <si>
    <t>节点7：部长审批</t>
  </si>
  <si>
    <t>验证部长审批节点</t>
  </si>
  <si>
    <t xml:space="preserve">1.登录工号100021479（商用技术服务部部长）
2.点击项目管理-项目流转
3.点击标题为“出差申请04”的出差申请流程的审批
4.情况1：点击通过
   情况2：点击驳回
</t>
  </si>
  <si>
    <t xml:space="preserve">1.格力G平台成功授权登录
2.弹出100021479的流程待办页面
3.弹出流程审批页面
4.情况1：项目流转完结
 情况2：驳回到节点6
  </t>
  </si>
  <si>
    <t>T005-204</t>
  </si>
  <si>
    <r>
      <rPr>
        <sz val="8"/>
        <color theme="1"/>
        <rFont val="微软雅黑"/>
        <charset val="134"/>
      </rPr>
      <t>项目发起和项目流转-
技术支持申请流程
（</t>
    </r>
    <r>
      <rPr>
        <sz val="8"/>
        <color rgb="FFFF0000"/>
        <rFont val="微软雅黑"/>
        <charset val="134"/>
      </rPr>
      <t>节点1：网点提交申请； 节点3：不满意；节点7：出差</t>
    </r>
    <r>
      <rPr>
        <sz val="8"/>
        <color theme="1"/>
        <rFont val="微软雅黑"/>
        <charset val="134"/>
      </rPr>
      <t>）</t>
    </r>
  </si>
  <si>
    <t>节点1：网点提交技术支持申请</t>
  </si>
  <si>
    <t>1.发起人为珠海中联制冷设备有限公司售后技术科技术组侯方军
2.技术支持申请流程在项目分类中设计好工作流并成功部署</t>
  </si>
  <si>
    <t>验证网点提交技术支持申请节点</t>
  </si>
  <si>
    <t xml:space="preserve">1.登录工号s21000340008（珠海中联制冷设备有限公司技工）
2.点击项目管理-项目发起
3.点击技术支持申请流程
4.填写表单：工程名称输入“技术支持申请01”，阶段选择：售中，需求类型：售后技术支持，用途：酒店，申请单位，经销单位，安装单位都选择：格力电器珠海客户服务中心
故障分类：编码咨询，其它项输入合法类型，销售公司售后处理人选择：刘丹燕
上传故障图片及附件，点击提交
</t>
  </si>
  <si>
    <t>1.格力G平台成功授权登录
2.弹出项目发起页面
3.技术支持申请流程的申请页面
4.情况：流转下一个节点2</t>
  </si>
  <si>
    <t>T005-205</t>
  </si>
  <si>
    <t>节点2：销售公司售后技术员答复</t>
  </si>
  <si>
    <t>1.审批人为销售公司售后技术员
2.技术支持申请流程在项目分类中设计好工作流并成功部署</t>
  </si>
  <si>
    <t>验证销售公司售后技术员答复节点</t>
  </si>
  <si>
    <t xml:space="preserve">1.登录工号XS13697718007（销售公司售后技术员）
2.点击项目管理-项目流转
3.点击标题为“技术支持申请01”的技术支持申请流程的审批
4.情况：填写答复处理方案，意见资料附件上传，点击答复
</t>
  </si>
  <si>
    <t xml:space="preserve">1.格力G平台成功授权登录
2.弹出XS13697718007的流程待办页面
3.弹出流程审批页面
4.情况：流转到下一个节点3
  </t>
  </si>
  <si>
    <t>T005-206</t>
  </si>
  <si>
    <t>节点3：网点提交满意度调查</t>
  </si>
  <si>
    <t>1.审批人为申请人
2.技术支持申请流程在项目分类中设计好工作流并成功部署</t>
  </si>
  <si>
    <t>验证网点提交满意度调查节点</t>
  </si>
  <si>
    <r>
      <rPr>
        <sz val="8"/>
        <color theme="1"/>
        <rFont val="微软雅黑"/>
        <charset val="134"/>
      </rPr>
      <t>1.登录工号s21000340008（销售公司售后技术员）
2.点击项目管理-项目流转
3.点击标题为“技术支持申请01”的技术支持申请流程的审批
4.情况1：满意度调查选择：</t>
    </r>
    <r>
      <rPr>
        <sz val="8"/>
        <color rgb="FFFF0000"/>
        <rFont val="微软雅黑"/>
        <charset val="134"/>
      </rPr>
      <t>未解决</t>
    </r>
    <r>
      <rPr>
        <sz val="8"/>
        <color theme="1"/>
        <rFont val="微软雅黑"/>
        <charset val="134"/>
      </rPr>
      <t xml:space="preserve">
填写问题2次描述
上传故障图片及附件，点击提交
</t>
    </r>
  </si>
  <si>
    <t xml:space="preserve">1.格力G平台成功授权登录
2.弹出s21000340008的流程待办页面
3.弹出流程审批页面
4.情况1：流转到下一个节点4
  </t>
  </si>
  <si>
    <t>T005-207</t>
  </si>
  <si>
    <t>节点4：销售公司技术员提交技术申请</t>
  </si>
  <si>
    <t>验证销售公司技术员提交技术申请节点</t>
  </si>
  <si>
    <t xml:space="preserve">1.登录工号XS13697718007（销售公司售后技术员）
2.点击项目管理-项目流转
3.点击标题为“技术支持申请01”的技术支持申请流程的审批
4.情况1：填写备注，点击提交
</t>
  </si>
  <si>
    <t xml:space="preserve">1.格力G平台成功授权登录
2.弹出XS13697718007的流程待办页面
3.弹出流程审批页面
4.情况1：流转到下一个节点5
</t>
  </si>
  <si>
    <t>T005-208</t>
  </si>
  <si>
    <t>节点5：技术员所在部门的部长审批</t>
  </si>
  <si>
    <t>1.审批人为销售公司售后技术员所在部门的部长
2.技术支持申请流程在项目分类中设计好工作流并成功部署</t>
  </si>
  <si>
    <t>验证技术员所在部门的部长审批节点</t>
  </si>
  <si>
    <t xml:space="preserve">1.登录工号XS13128520713（销售公司售后技术员）
2.点击项目管理-项目流转
3.点击标题为“技术支持申请01”的技术支持申请流程的审批
4.情况1：输入签字意见和上传意见附件，点击通过
</t>
  </si>
  <si>
    <t xml:space="preserve">1.格力G平台成功授权登录
2.弹出XS13128520713的流程待办页面
3.弹出流程审批页面
4.情况：流转到下一个节点6
  </t>
  </si>
  <si>
    <t>T005-209</t>
  </si>
  <si>
    <t>节点6： 售后技术科技术支持组组长审批并指派技术员</t>
  </si>
  <si>
    <t>1.审批人为总部售后技术科技术支持组组长
2.技术支持申请流程在项目分类中设计好工作流并成功部署</t>
  </si>
  <si>
    <t>验证 售后技术科技术支持组组长审批并指派技术员节点</t>
  </si>
  <si>
    <t xml:space="preserve">1.登录工号100016361（ 总部售后技术科技术支持组组长）
2.点击项目管理-项目流转
3.点击标题为“技术支持申请01”的技术支持申请流程的审批
4.情况1：技术员选择：蓝志远
输入签字意见和上传意见附件，点击通过
</t>
  </si>
  <si>
    <t xml:space="preserve">1.格力G平台成功授权登录
2.弹出100016361的流程待办页面
3.弹出流程审批页面
4.情况1：流转到下一个节点7
</t>
  </si>
  <si>
    <t>T005-210</t>
  </si>
  <si>
    <t>节点7：技术员填写方案及支持类型</t>
  </si>
  <si>
    <t>1.审批人为总部售后技术科技术支持组组内人员
2.技术支持申请流程在项目分类中设计好工作流并成功部署</t>
  </si>
  <si>
    <t>验证技术员填写方案及支持类型节点</t>
  </si>
  <si>
    <t xml:space="preserve">1.登录工号100000322（ 总部售后技术科技术支持组组内人员）
2.点击项目管理-项目流转
3.点击标题为“技术支持申请01”的技术支持申请流程的审批
4.情况1：支持类型选择：现场支持
出差时间选择：2020.03.06-2020.03.07
点击新增：开始时间：2020.03.06
                  结束时间：2020.03.07
填写工作内容，工作准备，备注，方案描述
上传资料/附件，点击通过
</t>
  </si>
  <si>
    <t xml:space="preserve">蓝志远
工号：100000322
</t>
  </si>
  <si>
    <t xml:space="preserve">1.格力G平台成功授权登录
2.弹出100000322的流程待办页面
3.弹出流程审批页面
4.情况1：流转到下一个节点8
 </t>
  </si>
  <si>
    <t>T005-211</t>
  </si>
  <si>
    <t>节点8：组长审批出差内容</t>
  </si>
  <si>
    <t>验证组长审批出差内容节点</t>
  </si>
  <si>
    <t xml:space="preserve">1.登录工号100016361（ 总部售后技术科技术支持组组长）
2.点击项目管理-项目流转
3.点击标题为“技术支持申请01”的技术支持申请流程的审批
4.情况1：输入签字意见和上传意见附件，点击提交
   情况2：点击驳回
</t>
  </si>
  <si>
    <t>1.格力G平台成功授权登录
2.弹出100016361的流程待办页面
3.弹出流程审批页面
4.情况1：流转到下一个节点9
 情况2：驳回到节点7</t>
  </si>
  <si>
    <t>T005-212</t>
  </si>
  <si>
    <t>节点9：技术员填写出差日报</t>
  </si>
  <si>
    <t>验证技术员填写出差日报节点</t>
  </si>
  <si>
    <t xml:space="preserve">1.登录工号100000322（ 总部售后技术科技术支持组组内人员）
2.点击项目管理-项目流转
3.点击标题为“技术支持申请01”的技术支持申请流程的审批
4.情况1：是否延期选择：是
输入工作日志，点击提交
</t>
  </si>
  <si>
    <t xml:space="preserve">1.格力G平台成功授权登录
2.弹出100000322的流程待办页面
3.弹出流程审批页面
4.情况1：流转到下一个节点10
  </t>
  </si>
  <si>
    <t>T005-213</t>
  </si>
  <si>
    <t xml:space="preserve">节点10：组长审批
</t>
  </si>
  <si>
    <t xml:space="preserve">1.登录工号100016361（ 总部售后技术科技术支持组组长）
2.点击项目管理-项目流转
3.点击标题为“技术支持申请01”的技术支持申请流程的审批
4.情况1：选择延期时间：2020.03.10
输入签字意见，点击通过
   情况2：点击驳回
</t>
  </si>
  <si>
    <t xml:space="preserve">1.格力G平台成功授权登录
2.弹出100016361的流程待办页面
3.弹出流程审批页面
4.情况1：流转到下一个节点11
 情况2：驳回到节点9
  </t>
  </si>
  <si>
    <t>T005-214</t>
  </si>
  <si>
    <t>节点11：主管审批</t>
  </si>
  <si>
    <t>1.审批人为总部售后技术科主管
2.技术支持申请流程在项目分类中设计好工作流并成功部署</t>
  </si>
  <si>
    <t>验证主管审批节点</t>
  </si>
  <si>
    <t xml:space="preserve">1.登录工号100101295（总部 售后技术科主管）
2.点击项目管理-项目流转
3.点击标题为“技术支持申请01”的技术支持申请流程的审批
4.情况1：输入签字意见和上传意见附件，点击通过
   情况2：点击驳回
</t>
  </si>
  <si>
    <t xml:space="preserve">张伟彬
工号：100101295
</t>
  </si>
  <si>
    <t>1.格力G平台成功授权登录
2.弹出100101295的流程待办页面
3.弹出流程审批页面
4.情况1：流转到下一个节点12
 情况2：驳回到节点9</t>
  </si>
  <si>
    <t>T005-215</t>
  </si>
  <si>
    <t>节点12：技术员填写出差日报</t>
  </si>
  <si>
    <t xml:space="preserve">1.登录工号100000322（ 总部售后技术科技术支持组组内人员）
2.点击项目管理-项目流转
3.点击标题为“技术支持申请01”的技术支持申请流程的审批
4.情况1：输入签字意见和上传意见附件，点击通过
</t>
  </si>
  <si>
    <t xml:space="preserve">1.格力G平台成功授权登录
2.弹出100000322的流程待办页面
3.弹出流程审批页面
4.情况1：流转到下一个节点13
  </t>
  </si>
  <si>
    <t>T005-216</t>
  </si>
  <si>
    <t>节点13：申请人填写满意度调查</t>
  </si>
  <si>
    <t>1.审批人为珠海中联制冷设备有限公司售后技术科技术组侯方军
2.技术支持申请流程在项目分类中设计好工作流并成功部署</t>
  </si>
  <si>
    <t>验证申请人填写满意度调查节点</t>
  </si>
  <si>
    <t xml:space="preserve">1.登录工号s21000340008（ 售后技术科技术支持组组内人员）
2.点击项目管理-项目流转
3.点击标题为“技术支持申请01”的技术支持申请流程的审批
4.情况1：输入签字意见和上传意见附件，点击通过
</t>
  </si>
  <si>
    <t xml:space="preserve">1.格力G平台成功授权登录
2.弹出s21000340008的流程待办页面
3.弹出流程审批页面
4.情况1：流转到下一个节点14
  </t>
  </si>
  <si>
    <t>T005-217</t>
  </si>
  <si>
    <t>节点14：技术员上传出差报告</t>
  </si>
  <si>
    <t>验证技术员上传出差报告节点</t>
  </si>
  <si>
    <t xml:space="preserve">1.登录工号100000322（ 售后技术科技术支持组组内人员）
2.点击项目管理-项目流转
3.点击标题为“技术支持申请01”的技术支持申请流程的审批
4.情况1：输入签字意见和上传意见附件，点击通过
</t>
  </si>
  <si>
    <t xml:space="preserve">1.格力G平台成功授权登录
2.弹出100000322的流程待办页面
3.弹出流程审批页面
4.情况1：流转到下一个节点15
  </t>
  </si>
  <si>
    <t>T005-218</t>
  </si>
  <si>
    <t>节点15：组长审批（知会主管）</t>
  </si>
  <si>
    <t xml:space="preserve">1.登录工号100016361（ 售后技术科技术支持组组长）
2.点击项目管理-项目流转
3.点击标题为“技术支持申请01”的技术支持申请流程的审批
4.情况1：输入签字意见和上传意见附件，点击通过
   情况2：点击驳回
</t>
  </si>
  <si>
    <t xml:space="preserve">1.格力G平台成功授权登录
2.弹出100016361的流程待办页面
3.弹出流程审批页面
4.情况1：流程结束
 情况2：驳回到节点14
  </t>
  </si>
  <si>
    <t>T005-219</t>
  </si>
  <si>
    <r>
      <rPr>
        <sz val="8"/>
        <color theme="1"/>
        <rFont val="微软雅黑"/>
        <charset val="134"/>
      </rPr>
      <t>项目发起和项目流转-
技术支持申请流程
（节点1：</t>
    </r>
    <r>
      <rPr>
        <sz val="8"/>
        <color rgb="FFFF0000"/>
        <rFont val="微软雅黑"/>
        <charset val="134"/>
      </rPr>
      <t>网点提交申请；节点3：不满意；节点7：远程支持</t>
    </r>
    <r>
      <rPr>
        <sz val="8"/>
        <color theme="1"/>
        <rFont val="微软雅黑"/>
        <charset val="134"/>
      </rPr>
      <t>）</t>
    </r>
  </si>
  <si>
    <t xml:space="preserve">1.登录工号s21000340008（珠海中联制冷设备有限公司技工）
2.点击项目管理-项目发起
3.点击技术支持申请流程
4.填写表单：工程名称输入“技术支持申请02”，阶段选择：售中，需求类型：售后技术支持，用途：酒店，申请单位，经销单位，安装单位都选择：格力电器珠海客户服务中心
故障分类：编码咨询，其它项输入合法类型，销售公司售后处理人选择：刘丹燕
上传故障图片及附件，点击提交
</t>
  </si>
  <si>
    <t>T005-220</t>
  </si>
  <si>
    <t xml:space="preserve">1.登录工号XS13697718007（销售公司售后技术员）
2.点击项目管理-项目流转
3.点击标题为“技术支持申请02”的技术支持申请流程的审批
4.情况：填写答复处理方案，意见资料附件上传，点击答复
</t>
  </si>
  <si>
    <t>T005-221</t>
  </si>
  <si>
    <r>
      <rPr>
        <sz val="8"/>
        <color theme="1"/>
        <rFont val="微软雅黑"/>
        <charset val="134"/>
      </rPr>
      <t>1.登录工号s21000340008（销售公司售后技术员）
2.点击项目管理-项目流转
3.点击标题为“技术支持申请02”的技术支持申请流程的审批
4.情况1：满意度调查选择：</t>
    </r>
    <r>
      <rPr>
        <sz val="8"/>
        <color rgb="FFFF0000"/>
        <rFont val="微软雅黑"/>
        <charset val="134"/>
      </rPr>
      <t>未解决</t>
    </r>
    <r>
      <rPr>
        <sz val="8"/>
        <color theme="1"/>
        <rFont val="微软雅黑"/>
        <charset val="134"/>
      </rPr>
      <t xml:space="preserve">
填写问题2次描述
上传故障图片及附件，点击提交
</t>
    </r>
  </si>
  <si>
    <t>T005-222</t>
  </si>
  <si>
    <t xml:space="preserve">1.登录工号XS13697718007（销售公司售后技术员）
2.点击项目管理-项目流转
3.点击标题为“技术支持申请02”的技术支持申请流程的审批
4.情况1：填写备注，点击提交
</t>
  </si>
  <si>
    <t>T005-223</t>
  </si>
  <si>
    <t xml:space="preserve">1.登录工号XS13128520713（销售公司售后技术员）
2.点击项目管理-项目流转
3.点击标题为“技术支持申请02”的技术支持申请流程的审批
4.情况1：输入签字意见和上传意见附件，点击通过
  情况2：点击驳回
</t>
  </si>
  <si>
    <t xml:space="preserve">1.格力G平台成功授权登录
2.弹出XS13128520713的流程待办页面
3.弹出流程审批页面
4.情况1：流转到下一个节点6
  情况2：驳回到节点4
  </t>
  </si>
  <si>
    <t>T005-224</t>
  </si>
  <si>
    <t xml:space="preserve">1.登录工号100016361（ 售后技术科技术支持组组长）
2.点击项目管理-项目流转
3.点击标题为“技术支持申请02”的技术支持申请流程的审批
4.情况1：技术员选择：蓝志远
输入签字意见和上传意见附件，点击通过
</t>
  </si>
  <si>
    <t>T005-225</t>
  </si>
  <si>
    <t xml:space="preserve">1.登录工号100000322（ 售后技术科技术支持组组内人员）
2.点击项目管理-项目流转
3.点击标题为“技术支持申请02”的技术支持申请流程的审批
4.情况1：支持类型选择：远程支持
出差时间选择：2020.03.06-2020.03.07
点击新增：开始时间：2020.03.06
                  结束时间：2020.03.07
填写工作内容，工作准备，备注，方案描述
上传资料/附件，点击通过
</t>
  </si>
  <si>
    <t>T005-226</t>
  </si>
  <si>
    <t>节点8：上传技术报告</t>
  </si>
  <si>
    <t>验证上传技术报告节点</t>
  </si>
  <si>
    <t xml:space="preserve">1.登录工号100000322（ 售后技术科技术支持组组内人员）
2.点击项目管理-项目流转
3.点击标题为“技术支持申请02”的技术支持申请流程的审批
4.情况1：支持类型选择：远程支持
</t>
  </si>
  <si>
    <t xml:space="preserve">1.格力G平台成功授权登录
2.弹出100000322的流程待办页面
3.弹出流程审批页面
4.情况1：流转到下一个节点9
 </t>
  </si>
  <si>
    <t>T005-227</t>
  </si>
  <si>
    <t>节点9：组长审批（知会主管）</t>
  </si>
  <si>
    <t xml:space="preserve">1.登录工号100016361（ 售后技术科技术支持组组长）
2.点击项目管理-项目流转
3.点击标题为“技术支持申请02”的技术支持申请流程的审批
4.情况1：输入签字意见和上传意见附件，点击通过
   情况2：点击驳回
</t>
  </si>
  <si>
    <t xml:space="preserve">1.格力G平台成功授权登录
2.弹出100016361的流程待办页面
3.弹出流程审批页面
4.情况1：流转到下一个节点10
 情况2：驳回到节点8
  </t>
  </si>
  <si>
    <t>T005-228</t>
  </si>
  <si>
    <t>节点10：申请人提交满意度调差</t>
  </si>
  <si>
    <t>验证申请人提交满意度调差节点</t>
  </si>
  <si>
    <t xml:space="preserve">1.登录工号s21000340008（ 珠海中联制冷设备有限公司技工）
2.点击项目管理-项目流转
3.点击标题为“技术支持申请02”的技术支持申请流程的审批
4.情况1：输入签字意见和上传意见附件，点击通过
   情况2：点击驳回
</t>
  </si>
  <si>
    <t xml:space="preserve">1.格力G平台成功授权登录
2.弹出s21000340008的流程待办页面
3.弹出流程审批页面
4.流程结束
  </t>
  </si>
  <si>
    <t>T005-229</t>
  </si>
  <si>
    <r>
      <rPr>
        <sz val="8"/>
        <color theme="1"/>
        <rFont val="微软雅黑"/>
        <charset val="134"/>
      </rPr>
      <t>技术支持申请流程
（</t>
    </r>
    <r>
      <rPr>
        <sz val="8"/>
        <color rgb="FFFF0000"/>
        <rFont val="微软雅黑"/>
        <charset val="134"/>
      </rPr>
      <t>节点1：网点提交申请；节点3：满意</t>
    </r>
    <r>
      <rPr>
        <sz val="8"/>
        <color theme="1"/>
        <rFont val="微软雅黑"/>
        <charset val="134"/>
      </rPr>
      <t>）</t>
    </r>
  </si>
  <si>
    <t xml:space="preserve">1.登录工号sG341:G346珠海中联制冷设备有限公司技工）
2.点击项目管理-项目发起
3.点击技术支持申请流程
4.填写表单：工程名称输入“技术支持申请01”，阶段选择：售中，需求类型：售后技术支持，用途：酒店，申请单位，经销单位，安装单位都选择：格力电器珠海客户服务中心
故障分类：编码咨询，其它项输入合法类型，销售公司售后处理人选择：刘丹燕
上传故障图片及附件，点击提交
</t>
  </si>
  <si>
    <t>T005-230</t>
  </si>
  <si>
    <t xml:space="preserve">1.登录工号XS13697718007（销售公司售后技术员）
2.点击项目管理-项目流转
3.点击标题为“技术支持申请”的技术支持申请流程的审批
4.情况：填写答复处理方案，意见资料附件上传，点击答复
</t>
  </si>
  <si>
    <t>T005-231</t>
  </si>
  <si>
    <t xml:space="preserve">1.登录工号s21000340008（销售公司售后技术员）
2.点击项目管理-项目流转
3.点击标题为“技术支持申请”的技术支持申请流程的审批
4.情况1：满意度调查选择：已解决
填写满意度调查：及时性、完整性、准确性、服务态度评价、服务结果评价
点击提交
</t>
  </si>
  <si>
    <t xml:space="preserve">1.格力G平台成功授权登录
2.弹出s21000340008的流程待办页面
3.弹出流程审批页面
4.情况1：项目流转完结
  </t>
  </si>
  <si>
    <t>T005-232</t>
  </si>
  <si>
    <t>项目发起和项目流转-
技术支持申请流程
（总部提交申请，现场支持）</t>
  </si>
  <si>
    <t>1.发起人为总部商用技术服务部
2.技术支持申请流程在项目分类中设计好工作流并成功部署</t>
  </si>
  <si>
    <t>验证总部商用技术服务部人员提交申请节点</t>
  </si>
  <si>
    <r>
      <rPr>
        <sz val="8"/>
        <color theme="1"/>
        <rFont val="微软雅黑"/>
        <charset val="134"/>
      </rPr>
      <t>1.登录工号100196070（总部商用技术服务部电气技术科电控技术组）
2.点击项目管理-项目发起
3.点击技术支持申请流程
4.填写表单：工程名称输入“技术支持申请03”，阶段选择：售中，需求类型：售后技术支持，用途：酒店，申请单位，经销单位，安装单位都选择：格力电器珠海客户服务中心
故障分类：编码咨询，其它项输入合法类型，</t>
    </r>
    <r>
      <rPr>
        <sz val="8"/>
        <color rgb="FFFF0000"/>
        <rFont val="微软雅黑"/>
        <charset val="134"/>
      </rPr>
      <t>销售公司售后处理人选择：刘丹燕</t>
    </r>
    <r>
      <rPr>
        <sz val="8"/>
        <color theme="1"/>
        <rFont val="微软雅黑"/>
        <charset val="134"/>
      </rPr>
      <t xml:space="preserve">
上传故障图片及附件，点击提交
</t>
    </r>
  </si>
  <si>
    <t xml:space="preserve">文兰兰
工号：100196070
</t>
  </si>
  <si>
    <t>T005-233</t>
  </si>
  <si>
    <t>节点2：申请人所在科室主管审批</t>
  </si>
  <si>
    <t>1.审批人为申请人所在科室主管审批
2.技术支持申请流程在项目分类中设计好工作流并成功部署</t>
  </si>
  <si>
    <t>验证申请人所在科室主管审批节点</t>
  </si>
  <si>
    <t xml:space="preserve">1.登录工号100057495（总部商用技术服务部电气技术科主管）
2.点击项目管理-项目流转
3.点击标题为“技术支持申请”的技术支持申请流程的审批
4.情况：填写答复处理方案，意见资料附件上传，点击答复
</t>
  </si>
  <si>
    <t xml:space="preserve">1.格力G平台成功授权登录
2.弹出100057495的流程待办页面
3.弹出流程审批页面
4.情况：流转到下一个节点3
  </t>
  </si>
  <si>
    <t>T005-234</t>
  </si>
  <si>
    <t>节点3：申请人所在部门部长节点</t>
  </si>
  <si>
    <t>1.审批人为商用技术服务部部长审批
2.技术支持申请流程在项目分类中设计好工作流并成功部署</t>
  </si>
  <si>
    <t xml:space="preserve">1.登录工号100021479（总部商用技术服务部副部长）
2.点击项目管理-项目流转
3.点击标题为“技术支持申请”的技术支持申请流程的审批
4.情况：填写答复处理方案，意见资料附件上传，点击答复
</t>
  </si>
  <si>
    <t xml:space="preserve">1.格力G平台成功授权登录
2.弹出100021479的流程待办页面
3.弹出流程审批页面
4.情况：流转到下一个节点6
</t>
  </si>
  <si>
    <t>T005-235</t>
  </si>
  <si>
    <t>T005-261</t>
  </si>
  <si>
    <t>T005-262</t>
  </si>
  <si>
    <t>T005-263</t>
  </si>
  <si>
    <t>节点10：组长审批</t>
  </si>
  <si>
    <t>T005-264</t>
  </si>
  <si>
    <t>T005-265</t>
  </si>
  <si>
    <t>T005-266</t>
  </si>
  <si>
    <t xml:space="preserve">侯方军
工号： 
</t>
  </si>
  <si>
    <t>T005-267</t>
  </si>
  <si>
    <t>T005-268</t>
  </si>
  <si>
    <t>T005-269</t>
  </si>
  <si>
    <t>项目发起和项目流转-
技术支持申请流程
（总部提交申请，远程支持）</t>
  </si>
  <si>
    <t xml:space="preserve">1.登录工号100196070（总部商用技术服务部电气技术科电控技术组）
2.点击项目管理-项目发起
3.点击技术支持申请流程
4.填写表单：工程名称输入“技术支持申请03”，阶段选择：售中，需求类型：售后技术支持，用途：酒店，申请单位，经销单位，安装单位都选择：格力电器珠海客户服务中心
故障分类：编码咨询，其它项输入合法类型，销售公司售后处理人选择：刘丹燕
上传故障图片及附件，点击提交
</t>
  </si>
  <si>
    <t>T005-236</t>
  </si>
  <si>
    <t xml:space="preserve">1.登录工号100057495（总部电气技术科主管）
2.点击项目管理-项目流转
3.点击标题为“技术支持申请”的技术支持申请流程的审批
4.情况：填写，意见资料附件上传，点击通过
</t>
  </si>
  <si>
    <t>T005-237</t>
  </si>
  <si>
    <t xml:space="preserve">1.登录工号100021479（总部商用技术服务部副部长）
2.点击项目管理-项目流转
3.点击标题为“技术支持申请”的技术支持申请流程的审批
4.情况：填写意见资料附件上传，点击通过
</t>
  </si>
  <si>
    <t>T005-238</t>
  </si>
  <si>
    <t>T005-270</t>
  </si>
  <si>
    <t>T005-271</t>
  </si>
  <si>
    <t>T005-272</t>
  </si>
  <si>
    <t xml:space="preserve">1.格力G平台成功授权登录
2.弹出100016361的流程待办页面
3.弹出流程审批页面
4.情况1：流转到下一个节点10
 情况2：驳回到100142645的项目管理-项目流转页面，接收到待办信息可以重新发起申请
  </t>
  </si>
  <si>
    <t>T005-273</t>
  </si>
  <si>
    <t xml:space="preserve">1.登录工号s21000340008（ 珠海中联制冷设备有限公司技工）
2.点击项目管理-项目流转
3.点击标题为“技术支持申请02”的技术支持申请流程的审批
4.情况1：输入签字意见和上传意见附件，点击通过
</t>
  </si>
  <si>
    <t xml:space="preserve">1.格力G平台成功授权登录
2.弹出s21000340008的流程待办页面
3.弹出流程审批页面
4.情况1：流程结束
  </t>
  </si>
  <si>
    <t>T005-274</t>
  </si>
  <si>
    <t>项目发起和项目流转-
技术支持申请流程
（销售公司提交申请，现场支持）</t>
  </si>
  <si>
    <t>节点1：销售公司所有售后技术人员人员提交申请</t>
  </si>
  <si>
    <t>1.发起人为销售公司所有售后技术人员
2.技术支持申请流程在项目分类中设计好工作流并成功部署</t>
  </si>
  <si>
    <t>验证销售公司所有售后技术人员提交申请节点</t>
  </si>
  <si>
    <t xml:space="preserve">1.登录工号曹杰逊（销售公司售后部售后管理科技术工程师）
2.点击项目管理-项目发起
3.点击技术支持申请流程
4.填写表单：工程名称输入“技术支持申请03”，阶段选择：售中，需求类型：售后技术支持，用途：酒店，申请单位，经销单位，安装单位都选择：格力电器珠海客户服务中心
故障分类：编码咨询，其它项输入合法类型，销售公司售后处理人选择：刘丹燕
上传故障图片及附件，点击提交
</t>
  </si>
  <si>
    <t>T005-239</t>
  </si>
  <si>
    <t xml:space="preserve">1.登录工号XS18898480525（销售公司售后管理科主管）
2.点击项目管理-项目流转
3.点击标题为“技术支持申请”的技术支持申请流程的审批
4.情况：填写意见资料附件上传，点击通过
</t>
  </si>
  <si>
    <t xml:space="preserve">黄镇东
工号：XS18898480525
</t>
  </si>
  <si>
    <t xml:space="preserve">1.格力G平台成功授权登录
2.弹出XS18898480525的流程待办页面
3.弹出流程审批页面
4.情况：流转到下一个节点3
  </t>
  </si>
  <si>
    <t>T005-240</t>
  </si>
  <si>
    <t>节点3：销售公司技术员所在部门部长审批</t>
  </si>
  <si>
    <t>1.审批人为销售公司技术员所在部门部长审批
2.技术支持申请流程在项目分类中设计好工作流并成功部署</t>
  </si>
  <si>
    <t>验证销售公司技术员所在部门部长审批</t>
  </si>
  <si>
    <t xml:space="preserve">1.登录工号XS13128520713（销售公司售后部部长）
2.点击项目管理-项目流转
3.点击标题为“技术支持申请”的技术支持申请流程的审批
4.情况：填写意见资料附件上传，点击通过
</t>
  </si>
  <si>
    <t>1.格力G平台成功授权登录
2.弹出XS13697718007的流程待办页面
3.弹出流程审批页面
4.情况：流转到下一个节点6
 接下来的节点流转和上面技术支持申请流程
（网点提交申请，不满意，现场支持）节点6-节点7-节点8-节点9-节点10-节点11-节点12-节点13-节点14-节点15一样，就不一一列举</t>
  </si>
  <si>
    <t>T005-241</t>
  </si>
  <si>
    <t>项目发起和项目流转-
技术支持申请流程
（销售公司提交申请，远程支持）</t>
  </si>
  <si>
    <t>T005-242</t>
  </si>
  <si>
    <t xml:space="preserve">1.登录工号XS18898480525（销售公司销售公司售后管理科主管）
2.点击项目管理-项目流转
3.点击标题为“技术支持申请”的技术支持申请流程的审批
4.情况：填写意见资料附件上传，点击通过
</t>
  </si>
  <si>
    <t>T005-243</t>
  </si>
  <si>
    <t xml:space="preserve">1.格力G平台成功授权登录
2.弹出XS13128520713的流程待办页面
3.弹出流程审批页面
4.情况：流转到下一个节点6
</t>
  </si>
  <si>
    <t>T005-244</t>
  </si>
  <si>
    <t>T005-275</t>
  </si>
  <si>
    <t>T005-276</t>
  </si>
  <si>
    <t>T005-277</t>
  </si>
  <si>
    <t>T005-278</t>
  </si>
  <si>
    <t>T005-279</t>
  </si>
  <si>
    <t>项目发起和项目流转-
维保工单流程
（自动触发）</t>
  </si>
  <si>
    <t xml:space="preserve">节点1：销售公司技术工程师 </t>
  </si>
  <si>
    <t>1.发起人为大机组指派的负责人
2.维保工单流程在项目分类中设计好工作流并成功部署</t>
  </si>
  <si>
    <t>验证销售公司接收</t>
  </si>
  <si>
    <t>1.登录工号XS18666998696
2.点击项目管理-项目流转
3.点击标题为“大机组调试申请01”的大机组调试申请流程的审批
4.情况1：输入签字意见和上传维保合同，选择是格力授权的维保单位，点击提交</t>
  </si>
  <si>
    <t>大机组调试的自动触发流程填的销售公司联系人
曹杰逊
XS13192260892</t>
  </si>
  <si>
    <t>1.格力G平台成功授权登录
2.弹出XS18666998696的流程待办页面
3.弹出流程审批页面
4.情况1：流转到下一个节点：节点2</t>
  </si>
  <si>
    <t>T005-126</t>
  </si>
  <si>
    <t>节点2：销售公司 售后部部长审批</t>
  </si>
  <si>
    <t>1.审批人为总部售后技术部维保组成员
2.维保工单流程在项目分类中设计好工作流并成功部署</t>
  </si>
  <si>
    <t>验证售后部部长审批节点</t>
  </si>
  <si>
    <t>1.登录工号XS13128520713（销售公司售后部部长）
2.点击项目管理-项目流转
3.点击标题为“大机组调试申请01”的大机组调试申请流程的审批
4.情况1：点击提交
   情况2：点击驳回</t>
  </si>
  <si>
    <t>1.格力G平台成功授权登录
2.弹出XS13128520713的流程待办页面
3.弹出流程审批页面
4.情况1：项目流转完结
   情况2：驳回到节点1</t>
  </si>
  <si>
    <t>T005-127</t>
  </si>
  <si>
    <t>截图代号</t>
  </si>
  <si>
    <t>T001-6</t>
  </si>
  <si>
    <t>T001-7</t>
  </si>
  <si>
    <t>T001-8</t>
  </si>
  <si>
    <t>T001-9</t>
  </si>
  <si>
    <t>T001-36</t>
  </si>
  <si>
    <t>/</t>
  </si>
  <si>
    <t>T003-1</t>
  </si>
  <si>
    <t>T003-2</t>
  </si>
  <si>
    <t>T003-3</t>
  </si>
  <si>
    <t>T003-4</t>
  </si>
  <si>
    <t>T003-5</t>
  </si>
  <si>
    <t>T003-6</t>
  </si>
  <si>
    <t>T003-7</t>
  </si>
  <si>
    <t>T003-8</t>
  </si>
  <si>
    <t>T003-9</t>
  </si>
  <si>
    <t>T003-27</t>
  </si>
  <si>
    <t>T005-95</t>
  </si>
  <si>
    <t>T005-100</t>
  </si>
  <si>
    <t>T005-134</t>
  </si>
  <si>
    <t>T005-135</t>
  </si>
  <si>
    <t>T005-146</t>
  </si>
  <si>
    <t>T008-32</t>
  </si>
  <si>
    <t>姓名</t>
  </si>
  <si>
    <t>工号</t>
  </si>
  <si>
    <t>GTSC账号</t>
  </si>
  <si>
    <t>GTSC密码</t>
  </si>
  <si>
    <t>组织架构</t>
  </si>
  <si>
    <t>岗位</t>
  </si>
  <si>
    <t>李海先</t>
  </si>
  <si>
    <t>XS13128551561</t>
  </si>
  <si>
    <t>销售公司格力电气珠海客户服务中心技术部工程技术科工程技术组</t>
  </si>
  <si>
    <t>工程技术员</t>
  </si>
  <si>
    <t>汪明</t>
  </si>
  <si>
    <t>XS13926902613</t>
  </si>
  <si>
    <t>销售公司格力电气珠海客户服务中心技术部</t>
  </si>
  <si>
    <t>部长</t>
  </si>
  <si>
    <t>张真约</t>
  </si>
  <si>
    <t>总部珠海格力电器股份有限公司商技部调度室副主任</t>
  </si>
  <si>
    <t>综合组组长/调度室副主任</t>
  </si>
  <si>
    <t>傅崇义</t>
  </si>
  <si>
    <t>总部珠海格力电器股份有限公司商技部调度室综合组</t>
  </si>
  <si>
    <t>项目管理员</t>
  </si>
  <si>
    <t>张梓珏</t>
  </si>
  <si>
    <t>总部珠海格力电器股份有限公司商技部电气技术科智能楼宇组</t>
  </si>
  <si>
    <t>自控工程师</t>
  </si>
  <si>
    <t>张华</t>
  </si>
  <si>
    <t>电气技术组组长</t>
  </si>
  <si>
    <t>王永</t>
  </si>
  <si>
    <t>总部珠海格力电器股份有限公司商技一部离心机开发室</t>
  </si>
  <si>
    <t>离心机开发室主管</t>
  </si>
  <si>
    <t>端木</t>
  </si>
  <si>
    <t>总部珠海格力电器股份有限公司商技一部离心机室开发组</t>
  </si>
  <si>
    <t>离心机技术支持组组长</t>
  </si>
  <si>
    <t>宋立新</t>
  </si>
  <si>
    <t>离心机技术员</t>
  </si>
  <si>
    <t>刘丹燕</t>
  </si>
  <si>
    <t>XS13697718007</t>
  </si>
  <si>
    <t>销售公司格力电气珠海客户服务中心售后部售后技术科</t>
  </si>
  <si>
    <t>技术工程师</t>
  </si>
  <si>
    <t>黄明亮</t>
  </si>
  <si>
    <t>XS13128520713</t>
  </si>
  <si>
    <t>销售公司格力电气珠海客户服务中心售后部</t>
  </si>
  <si>
    <t>苏江琳</t>
  </si>
  <si>
    <t>总部珠海格力电器股份有限公司商用技术服务部部电气技术科</t>
  </si>
  <si>
    <t>电气技术科副主管</t>
  </si>
  <si>
    <t>张登第</t>
  </si>
  <si>
    <t>总部珠海格力电器股份有限公司商用技术服务部部电气技术科机房群控组</t>
  </si>
  <si>
    <t>陈华</t>
  </si>
  <si>
    <t>总部珠海格力电器股份有限公司商用技术服务部电气技术科机房群控组</t>
  </si>
  <si>
    <t>黄文训</t>
  </si>
  <si>
    <t>总部商用技术服务部售后技术科质量组</t>
  </si>
  <si>
    <t>技术支持组组长</t>
  </si>
  <si>
    <t>袁中强</t>
  </si>
  <si>
    <t>S21000340007</t>
  </si>
  <si>
    <t>网点珠海中联制冷设备有限公司</t>
  </si>
  <si>
    <t>技工</t>
  </si>
  <si>
    <t>黄婵玲</t>
  </si>
  <si>
    <t>总部珠海格力电器股份有限公司商用技术服务部工程监理科工程技术组</t>
  </si>
  <si>
    <t>工程技术组组长</t>
  </si>
  <si>
    <t>杨创</t>
  </si>
  <si>
    <t>监理工程师</t>
  </si>
  <si>
    <t>周翔</t>
  </si>
  <si>
    <t>总部商用技术服务部售后技术科维保组</t>
  </si>
  <si>
    <t>售后技术支持员</t>
  </si>
  <si>
    <t>张春森</t>
  </si>
  <si>
    <t>XS13326678345</t>
  </si>
  <si>
    <t>网点珠海中联制冷设备有限公司售后技术科</t>
  </si>
  <si>
    <t>销售公司主管(科长)</t>
  </si>
  <si>
    <t>黄有强</t>
  </si>
  <si>
    <t>总部商用技术服务部售后技术科支持组</t>
  </si>
  <si>
    <t>郑日红</t>
  </si>
  <si>
    <t>XS15015915340</t>
  </si>
  <si>
    <t>销售公司格力电气珠海客户服务中心技术部技术科</t>
  </si>
  <si>
    <t>工程技术科主管</t>
  </si>
  <si>
    <t>王保华</t>
  </si>
  <si>
    <t>XS18666998696</t>
  </si>
  <si>
    <t>销售公司格力电气珠海客户服务中心公司领导</t>
  </si>
  <si>
    <t>总裁</t>
  </si>
  <si>
    <t>彭严</t>
  </si>
  <si>
    <t>总部商用技术服务部售后技术科技术支持组</t>
  </si>
  <si>
    <t>邓俊海</t>
  </si>
  <si>
    <t>总部珠海格力电器股份有限公司商用技术服务部售后技术科技术支持组</t>
  </si>
  <si>
    <t>技术工人</t>
  </si>
  <si>
    <t>吉登茂</t>
  </si>
  <si>
    <t>总部珠海格力电气股份有限公司商用技术服务部工程监理科监理组</t>
  </si>
  <si>
    <t>曹杰逊</t>
  </si>
  <si>
    <t>XS13192260892</t>
  </si>
  <si>
    <t>网点珠海中联制冷设备有限公司售后管理科</t>
  </si>
  <si>
    <t>肖晓安</t>
  </si>
  <si>
    <t>总部商用技术服务部售后技术科质量组技术工人</t>
  </si>
  <si>
    <t>侯方军</t>
  </si>
  <si>
    <t>s21000340008</t>
  </si>
  <si>
    <t>高见</t>
  </si>
  <si>
    <t>总部商用技术服务部电气技术科机房群控组</t>
  </si>
  <si>
    <t>王文斌</t>
  </si>
  <si>
    <t>总部商用技术服务部工程监理科</t>
  </si>
  <si>
    <t>工程监理科主管</t>
  </si>
  <si>
    <t>姚松高</t>
  </si>
  <si>
    <t>总部商用技术服务部电气技术科电控技术组</t>
  </si>
  <si>
    <t>电气工程师</t>
  </si>
  <si>
    <t>刘友万</t>
  </si>
  <si>
    <t>黄镇东</t>
  </si>
  <si>
    <t>XS18898480525</t>
  </si>
  <si>
    <t>销售公司销售部售后管理科</t>
  </si>
  <si>
    <t>薛凡</t>
  </si>
  <si>
    <t>销售公司售后部售后管理科</t>
  </si>
  <si>
    <t>培训专员</t>
  </si>
  <si>
    <t>文兰兰</t>
  </si>
  <si>
    <t>蓝志远</t>
  </si>
  <si>
    <t>总部商用技术部售后技术科技术支持组</t>
  </si>
  <si>
    <t>销售公司/网点人员G平台登录账号</t>
  </si>
  <si>
    <t>员工姓名</t>
  </si>
  <si>
    <t>G平台登录账号</t>
  </si>
  <si>
    <t>G平台登录密码</t>
  </si>
  <si>
    <t>员工编号</t>
  </si>
  <si>
    <t>所属组织名称</t>
  </si>
  <si>
    <t>格力电器珠海客户服务中心销售公司领导</t>
  </si>
  <si>
    <t>17026x</t>
  </si>
  <si>
    <t>格力电器珠海客户服务中心销售公司技术部部长</t>
  </si>
  <si>
    <t>格力电器珠海客户服务中心销售公司售后部部长</t>
  </si>
  <si>
    <t>格力电器珠海客户服务中心技术部工程技术科销售公司主管(科长)</t>
  </si>
  <si>
    <t>格力电器珠海客户服务中心售后部售后技术科销售公司主管(科长)</t>
  </si>
  <si>
    <t>格力电器珠海客户服务中心售后部售后管理科销售公司主管(科长)</t>
  </si>
  <si>
    <t>何其洲</t>
  </si>
  <si>
    <t>XS13246877893</t>
  </si>
  <si>
    <t>格力电器珠海客户服务中心售后部售后管理科销售经理</t>
  </si>
  <si>
    <t>格力电器珠海客户服务中心售后部售后管理科技术工程师</t>
  </si>
  <si>
    <t>彭旭棋</t>
  </si>
  <si>
    <t>XS13326692994</t>
  </si>
  <si>
    <t>格力电器珠海客户服务中心技术部销售经理</t>
  </si>
  <si>
    <t>格力电器珠海客户服务中心技术部工程技术科技术工程师</t>
  </si>
  <si>
    <t>莫清练</t>
  </si>
  <si>
    <t>10026x</t>
  </si>
  <si>
    <t>XS13709693571</t>
  </si>
  <si>
    <t>格力电器珠海客户服务中心售后部售后技术科销售经理</t>
  </si>
  <si>
    <t>11026x</t>
  </si>
  <si>
    <t>格力电器珠海客户服务中心售后部售后技术科技术工程师</t>
  </si>
  <si>
    <t>李德贵</t>
  </si>
  <si>
    <t>12026x</t>
  </si>
  <si>
    <t>S21000340006</t>
  </si>
  <si>
    <t>珠海中联制冷设备有限公司服务商(网点)负责人</t>
  </si>
  <si>
    <t>13026x</t>
  </si>
  <si>
    <t>珠海中联制冷设备有限公司技工</t>
  </si>
  <si>
    <t>14026x</t>
  </si>
  <si>
    <t>S21000340008</t>
  </si>
  <si>
    <t>梁佩玲</t>
  </si>
  <si>
    <t>15026x</t>
  </si>
  <si>
    <t>S21000250012</t>
  </si>
  <si>
    <t>珠海瑞锋制冷设备有限公司服务商(网点)负责人</t>
  </si>
  <si>
    <t>尹伟</t>
  </si>
  <si>
    <t>16026x</t>
  </si>
  <si>
    <t>S21000250027</t>
  </si>
  <si>
    <t>珠海瑞锋制冷设备有限公司技工</t>
  </si>
  <si>
    <t>邓志豪</t>
  </si>
  <si>
    <t>S21000250048</t>
  </si>
  <si>
    <t>gtsc.gree.com:8000登录</t>
  </si>
  <si>
    <t>格力电器珠海客户服务中心销售公司培训专员</t>
  </si>
</sst>
</file>

<file path=xl/styles.xml><?xml version="1.0" encoding="utf-8"?>
<styleSheet xmlns="http://schemas.openxmlformats.org/spreadsheetml/2006/main">
  <numFmts count="4">
    <numFmt numFmtId="44" formatCode="_ &quot;￥&quot;* #,##0.00_ ;_ &quot;￥&quot;* \-#,##0.00_ ;_ &quot;￥&quot;* &quot;-&quot;??_ ;_ @_ "/>
    <numFmt numFmtId="42" formatCode="_ &quot;￥&quot;* #,##0_ ;_ &quot;￥&quot;* \-#,##0_ ;_ &quot;￥&quot;* &quot;-&quot;_ ;_ @_ "/>
    <numFmt numFmtId="43" formatCode="_ * #,##0.00_ ;_ * \-#,##0.00_ ;_ * &quot;-&quot;??_ ;_ @_ "/>
    <numFmt numFmtId="41" formatCode="_ * #,##0_ ;_ * \-#,##0_ ;_ * &quot;-&quot;_ ;_ @_ "/>
  </numFmts>
  <fonts count="35">
    <font>
      <sz val="11"/>
      <color theme="1"/>
      <name val="宋体"/>
      <charset val="134"/>
      <scheme val="minor"/>
    </font>
    <font>
      <b/>
      <sz val="11"/>
      <color theme="1"/>
      <name val="宋体"/>
      <charset val="134"/>
      <scheme val="minor"/>
    </font>
    <font>
      <sz val="10.5"/>
      <color rgb="FF333333"/>
      <name val="PingFangSC-Regular"/>
      <charset val="134"/>
    </font>
    <font>
      <sz val="10.5"/>
      <color rgb="FF333333"/>
      <name val="宋体"/>
      <charset val="134"/>
    </font>
    <font>
      <sz val="12"/>
      <color theme="1"/>
      <name val="宋体"/>
      <charset val="134"/>
      <scheme val="minor"/>
    </font>
    <font>
      <sz val="12"/>
      <name val="宋体"/>
      <charset val="134"/>
    </font>
    <font>
      <sz val="8"/>
      <name val="微软雅黑"/>
      <charset val="134"/>
    </font>
    <font>
      <b/>
      <sz val="12"/>
      <name val="宋体"/>
      <charset val="134"/>
    </font>
    <font>
      <sz val="8"/>
      <color theme="1"/>
      <name val="微软雅黑"/>
      <charset val="134"/>
    </font>
    <font>
      <b/>
      <sz val="8"/>
      <name val="微软雅黑"/>
      <charset val="134"/>
    </font>
    <font>
      <b/>
      <sz val="8"/>
      <color theme="1"/>
      <name val="微软雅黑"/>
      <charset val="134"/>
    </font>
    <font>
      <sz val="8"/>
      <color rgb="FFFF0000"/>
      <name val="微软雅黑"/>
      <charset val="134"/>
    </font>
    <font>
      <sz val="8"/>
      <color rgb="FF333333"/>
      <name val="微软雅黑"/>
      <charset val="134"/>
    </font>
    <font>
      <sz val="11"/>
      <color rgb="FF006100"/>
      <name val="宋体"/>
      <charset val="0"/>
      <scheme val="minor"/>
    </font>
    <font>
      <b/>
      <sz val="11"/>
      <color rgb="FFFA7D00"/>
      <name val="宋体"/>
      <charset val="0"/>
      <scheme val="minor"/>
    </font>
    <font>
      <b/>
      <sz val="15"/>
      <color theme="3"/>
      <name val="宋体"/>
      <charset val="134"/>
      <scheme val="minor"/>
    </font>
    <font>
      <sz val="11"/>
      <color theme="1"/>
      <name val="宋体"/>
      <charset val="0"/>
      <scheme val="minor"/>
    </font>
    <font>
      <sz val="11"/>
      <color rgb="FF9C0006"/>
      <name val="宋体"/>
      <charset val="0"/>
      <scheme val="minor"/>
    </font>
    <font>
      <sz val="11"/>
      <color theme="0"/>
      <name val="宋体"/>
      <charset val="0"/>
      <scheme val="minor"/>
    </font>
    <font>
      <sz val="11"/>
      <color rgb="FF3F3F76"/>
      <name val="宋体"/>
      <charset val="0"/>
      <scheme val="minor"/>
    </font>
    <font>
      <sz val="11"/>
      <color rgb="FFFF0000"/>
      <name val="宋体"/>
      <charset val="0"/>
      <scheme val="minor"/>
    </font>
    <font>
      <u/>
      <sz val="11"/>
      <color rgb="FF0000FF"/>
      <name val="宋体"/>
      <charset val="0"/>
      <scheme val="minor"/>
    </font>
    <font>
      <i/>
      <sz val="11"/>
      <color rgb="FF7F7F7F"/>
      <name val="宋体"/>
      <charset val="0"/>
      <scheme val="minor"/>
    </font>
    <font>
      <u/>
      <sz val="11"/>
      <color rgb="FF800080"/>
      <name val="宋体"/>
      <charset val="0"/>
      <scheme val="minor"/>
    </font>
    <font>
      <b/>
      <sz val="11"/>
      <color rgb="FF3F3F3F"/>
      <name val="宋体"/>
      <charset val="0"/>
      <scheme val="minor"/>
    </font>
    <font>
      <b/>
      <sz val="11"/>
      <color theme="1"/>
      <name val="宋体"/>
      <charset val="0"/>
      <scheme val="minor"/>
    </font>
    <font>
      <b/>
      <sz val="11"/>
      <color theme="3"/>
      <name val="宋体"/>
      <charset val="134"/>
      <scheme val="minor"/>
    </font>
    <font>
      <sz val="11"/>
      <color rgb="FFFA7D00"/>
      <name val="宋体"/>
      <charset val="0"/>
      <scheme val="minor"/>
    </font>
    <font>
      <b/>
      <sz val="13"/>
      <color theme="3"/>
      <name val="宋体"/>
      <charset val="134"/>
      <scheme val="minor"/>
    </font>
    <font>
      <b/>
      <sz val="18"/>
      <color theme="3"/>
      <name val="宋体"/>
      <charset val="134"/>
      <scheme val="minor"/>
    </font>
    <font>
      <b/>
      <sz val="11"/>
      <color rgb="FFFFFFFF"/>
      <name val="宋体"/>
      <charset val="0"/>
      <scheme val="minor"/>
    </font>
    <font>
      <sz val="11"/>
      <color rgb="FF9C6500"/>
      <name val="宋体"/>
      <charset val="0"/>
      <scheme val="minor"/>
    </font>
    <font>
      <sz val="8"/>
      <color theme="7"/>
      <name val="微软雅黑"/>
      <charset val="134"/>
    </font>
    <font>
      <sz val="9"/>
      <name val="宋体"/>
      <charset val="134"/>
    </font>
    <font>
      <b/>
      <sz val="9"/>
      <name val="宋体"/>
      <charset val="134"/>
    </font>
  </fonts>
  <fills count="38">
    <fill>
      <patternFill patternType="none"/>
    </fill>
    <fill>
      <patternFill patternType="gray125"/>
    </fill>
    <fill>
      <patternFill patternType="solid">
        <fgColor rgb="FFFFC000"/>
        <bgColor indexed="64"/>
      </patternFill>
    </fill>
    <fill>
      <patternFill patternType="solid">
        <fgColor theme="0"/>
        <bgColor indexed="64"/>
      </patternFill>
    </fill>
    <fill>
      <patternFill patternType="solid">
        <fgColor rgb="FFFFFF00"/>
        <bgColor indexed="64"/>
      </patternFill>
    </fill>
    <fill>
      <patternFill patternType="solid">
        <fgColor rgb="FF00B0F0"/>
        <bgColor indexed="64"/>
      </patternFill>
    </fill>
    <fill>
      <patternFill patternType="solid">
        <fgColor rgb="FF92D050"/>
        <bgColor indexed="64"/>
      </patternFill>
    </fill>
    <fill>
      <patternFill patternType="solid">
        <fgColor theme="5"/>
        <bgColor indexed="64"/>
      </patternFill>
    </fill>
    <fill>
      <patternFill patternType="solid">
        <fgColor rgb="FFC6EFCE"/>
        <bgColor indexed="64"/>
      </patternFill>
    </fill>
    <fill>
      <patternFill patternType="solid">
        <fgColor rgb="FFF2F2F2"/>
        <bgColor indexed="64"/>
      </patternFill>
    </fill>
    <fill>
      <patternFill patternType="solid">
        <fgColor theme="8" tint="0.599993896298105"/>
        <bgColor indexed="64"/>
      </patternFill>
    </fill>
    <fill>
      <patternFill patternType="solid">
        <fgColor theme="9" tint="0.799981688894314"/>
        <bgColor indexed="64"/>
      </patternFill>
    </fill>
    <fill>
      <patternFill patternType="solid">
        <fgColor rgb="FFFFC7CE"/>
        <bgColor indexed="64"/>
      </patternFill>
    </fill>
    <fill>
      <patternFill patternType="solid">
        <fgColor theme="5" tint="0.799981688894314"/>
        <bgColor indexed="64"/>
      </patternFill>
    </fill>
    <fill>
      <patternFill patternType="solid">
        <fgColor theme="4" tint="0.399975585192419"/>
        <bgColor indexed="64"/>
      </patternFill>
    </fill>
    <fill>
      <patternFill patternType="solid">
        <fgColor theme="6" tint="0.599993896298105"/>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tint="0.799981688894314"/>
        <bgColor indexed="64"/>
      </patternFill>
    </fill>
    <fill>
      <patternFill patternType="solid">
        <fgColor rgb="FFFFCC99"/>
        <bgColor indexed="64"/>
      </patternFill>
    </fill>
    <fill>
      <patternFill patternType="solid">
        <fgColor theme="8" tint="0.399975585192419"/>
        <bgColor indexed="64"/>
      </patternFill>
    </fill>
    <fill>
      <patternFill patternType="solid">
        <fgColor theme="4" tint="0.799981688894314"/>
        <bgColor indexed="64"/>
      </patternFill>
    </fill>
    <fill>
      <patternFill patternType="solid">
        <fgColor theme="6" tint="0.399975585192419"/>
        <bgColor indexed="64"/>
      </patternFill>
    </fill>
    <fill>
      <patternFill patternType="solid">
        <fgColor rgb="FFFFFFCC"/>
        <bgColor indexed="64"/>
      </patternFill>
    </fill>
    <fill>
      <patternFill patternType="solid">
        <fgColor theme="4"/>
        <bgColor indexed="64"/>
      </patternFill>
    </fill>
    <fill>
      <patternFill patternType="solid">
        <fgColor theme="7" tint="0.399975585192419"/>
        <bgColor indexed="64"/>
      </patternFill>
    </fill>
    <fill>
      <patternFill patternType="solid">
        <fgColor rgb="FFA5A5A5"/>
        <bgColor indexed="64"/>
      </patternFill>
    </fill>
    <fill>
      <patternFill patternType="solid">
        <fgColor theme="9"/>
        <bgColor indexed="64"/>
      </patternFill>
    </fill>
    <fill>
      <patternFill patternType="solid">
        <fgColor theme="7"/>
        <bgColor indexed="64"/>
      </patternFill>
    </fill>
    <fill>
      <patternFill patternType="solid">
        <fgColor rgb="FFFFEB9C"/>
        <bgColor indexed="64"/>
      </patternFill>
    </fill>
    <fill>
      <patternFill patternType="solid">
        <fgColor theme="9" tint="0.599993896298105"/>
        <bgColor indexed="64"/>
      </patternFill>
    </fill>
    <fill>
      <patternFill patternType="solid">
        <fgColor theme="7" tint="0.599993896298105"/>
        <bgColor indexed="64"/>
      </patternFill>
    </fill>
    <fill>
      <patternFill patternType="solid">
        <fgColor theme="7" tint="0.799981688894314"/>
        <bgColor indexed="64"/>
      </patternFill>
    </fill>
    <fill>
      <patternFill patternType="solid">
        <fgColor theme="8" tint="0.799981688894314"/>
        <bgColor indexed="64"/>
      </patternFill>
    </fill>
    <fill>
      <patternFill patternType="solid">
        <fgColor theme="8"/>
        <bgColor indexed="64"/>
      </patternFill>
    </fill>
    <fill>
      <patternFill patternType="solid">
        <fgColor theme="6"/>
        <bgColor indexed="64"/>
      </patternFill>
    </fill>
    <fill>
      <patternFill patternType="solid">
        <fgColor theme="4" tint="0.599993896298105"/>
        <bgColor indexed="64"/>
      </patternFill>
    </fill>
    <fill>
      <patternFill patternType="solid">
        <fgColor theme="9" tint="0.399975585192419"/>
        <bgColor indexed="64"/>
      </patternFill>
    </fill>
  </fills>
  <borders count="30">
    <border>
      <left/>
      <right/>
      <top/>
      <bottom/>
      <diagonal/>
    </border>
    <border>
      <left style="thick">
        <color auto="1"/>
      </left>
      <right style="thin">
        <color auto="1"/>
      </right>
      <top style="thick">
        <color auto="1"/>
      </top>
      <bottom style="thin">
        <color auto="1"/>
      </bottom>
      <diagonal/>
    </border>
    <border>
      <left style="thin">
        <color auto="1"/>
      </left>
      <right style="thin">
        <color auto="1"/>
      </right>
      <top style="thick">
        <color auto="1"/>
      </top>
      <bottom style="thin">
        <color auto="1"/>
      </bottom>
      <diagonal/>
    </border>
    <border>
      <left style="thin">
        <color auto="1"/>
      </left>
      <right style="thick">
        <color auto="1"/>
      </right>
      <top style="thick">
        <color auto="1"/>
      </top>
      <bottom style="thin">
        <color auto="1"/>
      </bottom>
      <diagonal/>
    </border>
    <border>
      <left style="thick">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ck">
        <color auto="1"/>
      </right>
      <top style="thin">
        <color auto="1"/>
      </top>
      <bottom style="thin">
        <color auto="1"/>
      </bottom>
      <diagonal/>
    </border>
    <border>
      <left style="thick">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thick">
        <color auto="1"/>
      </right>
      <top style="thin">
        <color auto="1"/>
      </top>
      <bottom/>
      <diagonal/>
    </border>
    <border>
      <left style="thin">
        <color auto="1"/>
      </left>
      <right style="thin">
        <color auto="1"/>
      </right>
      <top style="thin">
        <color auto="1"/>
      </top>
      <bottom style="thick">
        <color auto="1"/>
      </bottom>
      <diagonal/>
    </border>
    <border>
      <left style="thick">
        <color auto="1"/>
      </left>
      <right style="thin">
        <color auto="1"/>
      </right>
      <top style="thin">
        <color auto="1"/>
      </top>
      <bottom style="thick">
        <color auto="1"/>
      </bottom>
      <diagonal/>
    </border>
    <border>
      <left style="thin">
        <color auto="1"/>
      </left>
      <right style="thick">
        <color auto="1"/>
      </right>
      <top style="thin">
        <color auto="1"/>
      </top>
      <bottom style="thick">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ck">
        <color auto="1"/>
      </left>
      <right/>
      <top style="thin">
        <color auto="1"/>
      </top>
      <bottom style="thin">
        <color auto="1"/>
      </bottom>
      <diagonal/>
    </border>
    <border>
      <left/>
      <right/>
      <top style="thin">
        <color auto="1"/>
      </top>
      <bottom/>
      <diagonal/>
    </border>
    <border>
      <left/>
      <right/>
      <top/>
      <bottom style="thin">
        <color auto="1"/>
      </bottom>
      <diagonal/>
    </border>
    <border>
      <left style="thin">
        <color auto="1"/>
      </left>
      <right style="thin">
        <color auto="1"/>
      </right>
      <top/>
      <bottom style="thick">
        <color auto="1"/>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double">
        <color rgb="FFFF8001"/>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s>
  <cellStyleXfs count="49">
    <xf numFmtId="0" fontId="0" fillId="0" borderId="0">
      <alignment vertical="center"/>
    </xf>
    <xf numFmtId="42" fontId="0" fillId="0" borderId="0" applyFont="0" applyFill="0" applyBorder="0" applyAlignment="0" applyProtection="0">
      <alignment vertical="center"/>
    </xf>
    <xf numFmtId="0" fontId="16" fillId="18" borderId="0" applyNumberFormat="0" applyBorder="0" applyAlignment="0" applyProtection="0">
      <alignment vertical="center"/>
    </xf>
    <xf numFmtId="0" fontId="19" fillId="19" borderId="22"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16" fillId="15" borderId="0" applyNumberFormat="0" applyBorder="0" applyAlignment="0" applyProtection="0">
      <alignment vertical="center"/>
    </xf>
    <xf numFmtId="0" fontId="17" fillId="12" borderId="0" applyNumberFormat="0" applyBorder="0" applyAlignment="0" applyProtection="0">
      <alignment vertical="center"/>
    </xf>
    <xf numFmtId="43" fontId="0" fillId="0" borderId="0" applyFont="0" applyFill="0" applyBorder="0" applyAlignment="0" applyProtection="0">
      <alignment vertical="center"/>
    </xf>
    <xf numFmtId="0" fontId="18" fillId="22" borderId="0" applyNumberFormat="0" applyBorder="0" applyAlignment="0" applyProtection="0">
      <alignment vertical="center"/>
    </xf>
    <xf numFmtId="0" fontId="21" fillId="0" borderId="0" applyNumberFormat="0" applyFill="0" applyBorder="0" applyAlignment="0" applyProtection="0">
      <alignment vertical="center"/>
    </xf>
    <xf numFmtId="9" fontId="0" fillId="0" borderId="0" applyFont="0" applyFill="0" applyBorder="0" applyAlignment="0" applyProtection="0">
      <alignment vertical="center"/>
    </xf>
    <xf numFmtId="0" fontId="23" fillId="0" borderId="0" applyNumberFormat="0" applyFill="0" applyBorder="0" applyAlignment="0" applyProtection="0">
      <alignment vertical="center"/>
    </xf>
    <xf numFmtId="0" fontId="0" fillId="23" borderId="25" applyNumberFormat="0" applyFont="0" applyAlignment="0" applyProtection="0">
      <alignment vertical="center"/>
    </xf>
    <xf numFmtId="0" fontId="18" fillId="17" borderId="0" applyNumberFormat="0" applyBorder="0" applyAlignment="0" applyProtection="0">
      <alignment vertical="center"/>
    </xf>
    <xf numFmtId="0" fontId="26" fillId="0" borderId="0" applyNumberFormat="0" applyFill="0" applyBorder="0" applyAlignment="0" applyProtection="0">
      <alignment vertical="center"/>
    </xf>
    <xf numFmtId="0" fontId="20" fillId="0" borderId="0" applyNumberFormat="0" applyFill="0" applyBorder="0" applyAlignment="0" applyProtection="0">
      <alignment vertical="center"/>
    </xf>
    <xf numFmtId="0" fontId="29"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15" fillId="0" borderId="23" applyNumberFormat="0" applyFill="0" applyAlignment="0" applyProtection="0">
      <alignment vertical="center"/>
    </xf>
    <xf numFmtId="0" fontId="28" fillId="0" borderId="23" applyNumberFormat="0" applyFill="0" applyAlignment="0" applyProtection="0">
      <alignment vertical="center"/>
    </xf>
    <xf numFmtId="0" fontId="18" fillId="14" borderId="0" applyNumberFormat="0" applyBorder="0" applyAlignment="0" applyProtection="0">
      <alignment vertical="center"/>
    </xf>
    <xf numFmtId="0" fontId="26" fillId="0" borderId="28" applyNumberFormat="0" applyFill="0" applyAlignment="0" applyProtection="0">
      <alignment vertical="center"/>
    </xf>
    <xf numFmtId="0" fontId="18" fillId="25" borderId="0" applyNumberFormat="0" applyBorder="0" applyAlignment="0" applyProtection="0">
      <alignment vertical="center"/>
    </xf>
    <xf numFmtId="0" fontId="24" fillId="9" borderId="24" applyNumberFormat="0" applyAlignment="0" applyProtection="0">
      <alignment vertical="center"/>
    </xf>
    <xf numFmtId="0" fontId="14" fillId="9" borderId="22" applyNumberFormat="0" applyAlignment="0" applyProtection="0">
      <alignment vertical="center"/>
    </xf>
    <xf numFmtId="0" fontId="30" fillId="26" borderId="29" applyNumberFormat="0" applyAlignment="0" applyProtection="0">
      <alignment vertical="center"/>
    </xf>
    <xf numFmtId="0" fontId="16" fillId="11" borderId="0" applyNumberFormat="0" applyBorder="0" applyAlignment="0" applyProtection="0">
      <alignment vertical="center"/>
    </xf>
    <xf numFmtId="0" fontId="18" fillId="7" borderId="0" applyNumberFormat="0" applyBorder="0" applyAlignment="0" applyProtection="0">
      <alignment vertical="center"/>
    </xf>
    <xf numFmtId="0" fontId="27" fillId="0" borderId="27" applyNumberFormat="0" applyFill="0" applyAlignment="0" applyProtection="0">
      <alignment vertical="center"/>
    </xf>
    <xf numFmtId="0" fontId="25" fillId="0" borderId="26" applyNumberFormat="0" applyFill="0" applyAlignment="0" applyProtection="0">
      <alignment vertical="center"/>
    </xf>
    <xf numFmtId="0" fontId="13" fillId="8" borderId="0" applyNumberFormat="0" applyBorder="0" applyAlignment="0" applyProtection="0">
      <alignment vertical="center"/>
    </xf>
    <xf numFmtId="0" fontId="31" fillId="29" borderId="0" applyNumberFormat="0" applyBorder="0" applyAlignment="0" applyProtection="0">
      <alignment vertical="center"/>
    </xf>
    <xf numFmtId="0" fontId="16" fillId="33" borderId="0" applyNumberFormat="0" applyBorder="0" applyAlignment="0" applyProtection="0">
      <alignment vertical="center"/>
    </xf>
    <xf numFmtId="0" fontId="18" fillId="24" borderId="0" applyNumberFormat="0" applyBorder="0" applyAlignment="0" applyProtection="0">
      <alignment vertical="center"/>
    </xf>
    <xf numFmtId="0" fontId="16" fillId="21" borderId="0" applyNumberFormat="0" applyBorder="0" applyAlignment="0" applyProtection="0">
      <alignment vertical="center"/>
    </xf>
    <xf numFmtId="0" fontId="16" fillId="36" borderId="0" applyNumberFormat="0" applyBorder="0" applyAlignment="0" applyProtection="0">
      <alignment vertical="center"/>
    </xf>
    <xf numFmtId="0" fontId="16" fillId="13" borderId="0" applyNumberFormat="0" applyBorder="0" applyAlignment="0" applyProtection="0">
      <alignment vertical="center"/>
    </xf>
    <xf numFmtId="0" fontId="16" fillId="16" borderId="0" applyNumberFormat="0" applyBorder="0" applyAlignment="0" applyProtection="0">
      <alignment vertical="center"/>
    </xf>
    <xf numFmtId="0" fontId="18" fillId="35" borderId="0" applyNumberFormat="0" applyBorder="0" applyAlignment="0" applyProtection="0">
      <alignment vertical="center"/>
    </xf>
    <xf numFmtId="0" fontId="18" fillId="28" borderId="0" applyNumberFormat="0" applyBorder="0" applyAlignment="0" applyProtection="0">
      <alignment vertical="center"/>
    </xf>
    <xf numFmtId="0" fontId="16" fillId="32" borderId="0" applyNumberFormat="0" applyBorder="0" applyAlignment="0" applyProtection="0">
      <alignment vertical="center"/>
    </xf>
    <xf numFmtId="0" fontId="16" fillId="31" borderId="0" applyNumberFormat="0" applyBorder="0" applyAlignment="0" applyProtection="0">
      <alignment vertical="center"/>
    </xf>
    <xf numFmtId="0" fontId="18" fillId="34" borderId="0" applyNumberFormat="0" applyBorder="0" applyAlignment="0" applyProtection="0">
      <alignment vertical="center"/>
    </xf>
    <xf numFmtId="0" fontId="16" fillId="10" borderId="0" applyNumberFormat="0" applyBorder="0" applyAlignment="0" applyProtection="0">
      <alignment vertical="center"/>
    </xf>
    <xf numFmtId="0" fontId="18" fillId="20" borderId="0" applyNumberFormat="0" applyBorder="0" applyAlignment="0" applyProtection="0">
      <alignment vertical="center"/>
    </xf>
    <xf numFmtId="0" fontId="18" fillId="27" borderId="0" applyNumberFormat="0" applyBorder="0" applyAlignment="0" applyProtection="0">
      <alignment vertical="center"/>
    </xf>
    <xf numFmtId="0" fontId="16" fillId="30" borderId="0" applyNumberFormat="0" applyBorder="0" applyAlignment="0" applyProtection="0">
      <alignment vertical="center"/>
    </xf>
    <xf numFmtId="0" fontId="18" fillId="37" borderId="0" applyNumberFormat="0" applyBorder="0" applyAlignment="0" applyProtection="0">
      <alignment vertical="center"/>
    </xf>
  </cellStyleXfs>
  <cellXfs count="102">
    <xf numFmtId="0" fontId="0" fillId="0" borderId="0" xfId="0">
      <alignment vertical="center"/>
    </xf>
    <xf numFmtId="0" fontId="0" fillId="0" borderId="0" xfId="0" applyAlignment="1">
      <alignment horizontal="left" vertical="center" wrapText="1"/>
    </xf>
    <xf numFmtId="0" fontId="0" fillId="0" borderId="0" xfId="0" applyAlignment="1">
      <alignment vertical="center" wrapText="1"/>
    </xf>
    <xf numFmtId="0" fontId="1" fillId="0" borderId="1" xfId="0" applyFont="1" applyBorder="1" applyAlignment="1">
      <alignment horizontal="center" vertical="center"/>
    </xf>
    <xf numFmtId="0" fontId="1" fillId="0" borderId="2" xfId="0" applyFont="1" applyBorder="1" applyAlignment="1">
      <alignment horizontal="left" vertical="center" wrapText="1"/>
    </xf>
    <xf numFmtId="0" fontId="1" fillId="0" borderId="2" xfId="0" applyFont="1" applyBorder="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xf>
    <xf numFmtId="0" fontId="0" fillId="0" borderId="4" xfId="0" applyBorder="1">
      <alignment vertical="center"/>
    </xf>
    <xf numFmtId="0" fontId="0" fillId="0" borderId="5" xfId="0" applyBorder="1" applyAlignment="1">
      <alignment horizontal="left" vertical="center" wrapText="1"/>
    </xf>
    <xf numFmtId="0" fontId="0" fillId="0" borderId="5" xfId="0" applyBorder="1" applyAlignment="1">
      <alignment horizontal="left" vertical="center"/>
    </xf>
    <xf numFmtId="0" fontId="0" fillId="0" borderId="5" xfId="0" applyBorder="1" applyAlignment="1">
      <alignment vertical="center" wrapText="1"/>
    </xf>
    <xf numFmtId="0" fontId="0" fillId="0" borderId="6" xfId="0" applyBorder="1" applyAlignment="1">
      <alignment horizontal="left" vertical="center"/>
    </xf>
    <xf numFmtId="0" fontId="0" fillId="0" borderId="6" xfId="0" applyBorder="1">
      <alignment vertical="center"/>
    </xf>
    <xf numFmtId="0" fontId="2" fillId="0" borderId="5" xfId="0" applyFont="1" applyBorder="1">
      <alignment vertical="center"/>
    </xf>
    <xf numFmtId="0" fontId="3" fillId="0" borderId="5" xfId="0" applyFont="1" applyBorder="1">
      <alignment vertical="center"/>
    </xf>
    <xf numFmtId="0" fontId="0" fillId="0" borderId="7" xfId="0" applyBorder="1">
      <alignment vertical="center"/>
    </xf>
    <xf numFmtId="0" fontId="0" fillId="0" borderId="8" xfId="0" applyBorder="1" applyAlignment="1">
      <alignment horizontal="left" vertical="center" wrapText="1"/>
    </xf>
    <xf numFmtId="0" fontId="0" fillId="0" borderId="8" xfId="0" applyBorder="1" applyAlignment="1">
      <alignment vertical="center" wrapText="1"/>
    </xf>
    <xf numFmtId="0" fontId="0" fillId="0" borderId="9" xfId="0" applyBorder="1">
      <alignment vertical="center"/>
    </xf>
    <xf numFmtId="0" fontId="0" fillId="0" borderId="10" xfId="0" applyBorder="1" applyAlignment="1">
      <alignment horizontal="left" vertical="center"/>
    </xf>
    <xf numFmtId="0" fontId="0" fillId="0" borderId="11" xfId="0" applyBorder="1">
      <alignment vertical="center"/>
    </xf>
    <xf numFmtId="0" fontId="0" fillId="0" borderId="10" xfId="0" applyBorder="1" applyAlignment="1">
      <alignment horizontal="left" vertical="center" wrapText="1"/>
    </xf>
    <xf numFmtId="0" fontId="0" fillId="0" borderId="10" xfId="0" applyBorder="1" applyAlignment="1">
      <alignment vertical="center" wrapText="1"/>
    </xf>
    <xf numFmtId="0" fontId="0" fillId="0" borderId="12" xfId="0" applyBorder="1">
      <alignment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4" fillId="2" borderId="5" xfId="0" applyFont="1" applyFill="1" applyBorder="1" applyAlignment="1">
      <alignment horizontal="center" vertical="center"/>
    </xf>
    <xf numFmtId="0" fontId="0" fillId="2" borderId="5" xfId="0" applyFill="1" applyBorder="1" applyAlignment="1">
      <alignment horizontal="left" vertical="center" wrapText="1"/>
    </xf>
    <xf numFmtId="0" fontId="0" fillId="2" borderId="5" xfId="0" applyFill="1" applyBorder="1">
      <alignment vertical="center"/>
    </xf>
    <xf numFmtId="0" fontId="0" fillId="0" borderId="5" xfId="0" applyFont="1" applyFill="1" applyBorder="1" applyAlignment="1">
      <alignment vertical="center"/>
    </xf>
    <xf numFmtId="0" fontId="0" fillId="0" borderId="5" xfId="0" applyFont="1" applyFill="1" applyBorder="1" applyAlignment="1">
      <alignment horizontal="left" vertical="center"/>
    </xf>
    <xf numFmtId="0" fontId="0" fillId="0" borderId="5" xfId="0" applyBorder="1" applyAlignment="1">
      <alignment horizontal="center" vertical="center"/>
    </xf>
    <xf numFmtId="0" fontId="0" fillId="0" borderId="5" xfId="0" applyBorder="1">
      <alignment vertical="center"/>
    </xf>
    <xf numFmtId="0" fontId="5" fillId="0" borderId="0" xfId="0" applyFont="1" applyFill="1" applyBorder="1" applyAlignment="1">
      <alignment vertical="center"/>
    </xf>
    <xf numFmtId="0" fontId="5" fillId="0" borderId="0" xfId="0" applyFont="1" applyFill="1" applyBorder="1" applyAlignment="1">
      <alignment horizontal="center" vertical="center"/>
    </xf>
    <xf numFmtId="0" fontId="5" fillId="0" borderId="0" xfId="0" applyFont="1" applyFill="1" applyAlignment="1">
      <alignment horizontal="center" vertical="center"/>
    </xf>
    <xf numFmtId="0" fontId="6" fillId="0" borderId="5" xfId="0" applyFont="1" applyFill="1" applyBorder="1" applyAlignment="1">
      <alignment horizontal="center" vertical="center" wrapText="1"/>
    </xf>
    <xf numFmtId="0" fontId="7" fillId="0" borderId="0" xfId="0" applyFont="1" applyFill="1" applyBorder="1" applyAlignment="1">
      <alignment horizontal="center" vertical="center"/>
    </xf>
    <xf numFmtId="0" fontId="5" fillId="0" borderId="0" xfId="0" applyFont="1" applyAlignment="1">
      <alignment horizontal="center" vertical="center"/>
    </xf>
    <xf numFmtId="0" fontId="5" fillId="0" borderId="0" xfId="0" applyFont="1">
      <alignment vertical="center"/>
    </xf>
    <xf numFmtId="0" fontId="8" fillId="0" borderId="0" xfId="0" applyFont="1" applyFill="1" applyAlignment="1">
      <alignment vertical="center" wrapText="1"/>
    </xf>
    <xf numFmtId="0" fontId="8" fillId="0" borderId="0" xfId="0" applyFont="1" applyFill="1" applyAlignment="1">
      <alignment horizontal="center" vertical="center" wrapText="1"/>
    </xf>
    <xf numFmtId="0" fontId="8" fillId="0" borderId="5" xfId="0" applyFont="1" applyFill="1" applyBorder="1" applyAlignment="1">
      <alignment horizontal="left" vertical="center" wrapText="1"/>
    </xf>
    <xf numFmtId="0" fontId="9" fillId="0" borderId="1" xfId="0" applyFont="1" applyFill="1" applyBorder="1" applyAlignment="1">
      <alignment horizontal="left" vertical="center" wrapText="1"/>
    </xf>
    <xf numFmtId="0" fontId="9" fillId="0" borderId="2" xfId="0" applyFont="1" applyFill="1" applyBorder="1" applyAlignment="1">
      <alignment horizontal="left" vertical="center" wrapText="1"/>
    </xf>
    <xf numFmtId="0" fontId="9" fillId="0" borderId="2" xfId="0" applyFont="1" applyFill="1" applyBorder="1" applyAlignment="1">
      <alignment horizontal="center" vertical="center" wrapText="1"/>
    </xf>
    <xf numFmtId="0" fontId="9" fillId="0" borderId="4" xfId="0" applyFont="1" applyFill="1" applyBorder="1" applyAlignment="1">
      <alignment horizontal="center" vertical="center" wrapText="1"/>
    </xf>
    <xf numFmtId="0" fontId="9" fillId="0" borderId="5" xfId="0" applyFont="1" applyFill="1" applyBorder="1" applyAlignment="1">
      <alignment horizontal="center" vertical="center" wrapText="1"/>
    </xf>
    <xf numFmtId="0" fontId="9" fillId="0" borderId="5" xfId="0" applyFont="1" applyFill="1" applyBorder="1" applyAlignment="1">
      <alignment horizontal="left" vertical="center" wrapText="1"/>
    </xf>
    <xf numFmtId="0" fontId="6" fillId="2" borderId="5" xfId="0" applyFont="1" applyFill="1" applyBorder="1" applyAlignment="1">
      <alignment horizontal="center" vertical="center" wrapText="1"/>
    </xf>
    <xf numFmtId="0" fontId="8" fillId="0" borderId="5" xfId="0" applyFont="1" applyBorder="1" applyAlignment="1">
      <alignment horizontal="center" vertical="center" wrapText="1"/>
    </xf>
    <xf numFmtId="0" fontId="8" fillId="0" borderId="5" xfId="0" applyFont="1" applyBorder="1" applyAlignment="1">
      <alignment vertical="center" wrapText="1"/>
    </xf>
    <xf numFmtId="0" fontId="8" fillId="0" borderId="5" xfId="0" applyFont="1" applyBorder="1" applyAlignment="1">
      <alignment horizontal="left" vertical="center" wrapText="1"/>
    </xf>
    <xf numFmtId="0" fontId="8" fillId="0" borderId="0" xfId="0" applyFont="1" applyFill="1" applyBorder="1" applyAlignment="1">
      <alignment horizontal="left" vertical="center" wrapText="1"/>
    </xf>
    <xf numFmtId="0" fontId="9" fillId="0" borderId="3" xfId="0" applyFont="1" applyFill="1" applyBorder="1" applyAlignment="1">
      <alignment horizontal="left" vertical="center" wrapText="1"/>
    </xf>
    <xf numFmtId="0" fontId="9" fillId="0" borderId="6" xfId="0" applyFont="1" applyFill="1" applyBorder="1" applyAlignment="1">
      <alignment horizontal="center" vertical="center" wrapText="1"/>
    </xf>
    <xf numFmtId="0" fontId="10" fillId="0" borderId="5" xfId="0" applyFont="1" applyFill="1" applyBorder="1" applyAlignment="1">
      <alignment horizontal="center" vertical="center" wrapText="1"/>
    </xf>
    <xf numFmtId="14" fontId="9" fillId="0" borderId="5" xfId="0" applyNumberFormat="1" applyFont="1" applyFill="1" applyBorder="1" applyAlignment="1">
      <alignment horizontal="center" vertical="center" wrapText="1"/>
    </xf>
    <xf numFmtId="0" fontId="8" fillId="0" borderId="6" xfId="0" applyFont="1" applyFill="1" applyBorder="1" applyAlignment="1">
      <alignment vertical="center" wrapText="1"/>
    </xf>
    <xf numFmtId="0" fontId="8" fillId="0" borderId="16" xfId="0" applyFont="1" applyFill="1" applyBorder="1" applyAlignment="1">
      <alignment horizontal="left" vertical="center" wrapText="1"/>
    </xf>
    <xf numFmtId="0" fontId="8" fillId="3" borderId="5" xfId="0" applyFont="1" applyFill="1" applyBorder="1" applyAlignment="1">
      <alignment horizontal="left" vertical="center" wrapText="1"/>
    </xf>
    <xf numFmtId="0" fontId="8" fillId="4" borderId="5" xfId="0" applyFont="1" applyFill="1" applyBorder="1" applyAlignment="1">
      <alignment vertical="center" wrapText="1"/>
    </xf>
    <xf numFmtId="0" fontId="8" fillId="0" borderId="8" xfId="0" applyFont="1" applyBorder="1" applyAlignment="1">
      <alignment horizontal="center" vertical="center" wrapText="1"/>
    </xf>
    <xf numFmtId="0" fontId="8" fillId="0" borderId="17" xfId="0" applyFont="1" applyBorder="1" applyAlignment="1">
      <alignment horizontal="center" vertical="center" wrapText="1"/>
    </xf>
    <xf numFmtId="0" fontId="8" fillId="0" borderId="16" xfId="0" applyFont="1" applyBorder="1" applyAlignment="1">
      <alignment horizontal="center" vertical="center" wrapText="1"/>
    </xf>
    <xf numFmtId="0" fontId="6" fillId="0" borderId="5" xfId="0" applyFont="1" applyBorder="1" applyAlignment="1">
      <alignment horizontal="center" vertical="center" wrapText="1"/>
    </xf>
    <xf numFmtId="0" fontId="11" fillId="0" borderId="5" xfId="0" applyFont="1" applyBorder="1" applyAlignment="1">
      <alignment horizontal="center" vertical="center" wrapText="1"/>
    </xf>
    <xf numFmtId="0" fontId="8" fillId="0" borderId="5" xfId="0" applyFont="1" applyFill="1" applyBorder="1" applyAlignment="1">
      <alignment vertical="center" wrapText="1"/>
    </xf>
    <xf numFmtId="0" fontId="9" fillId="0" borderId="18" xfId="0" applyFont="1" applyFill="1" applyBorder="1" applyAlignment="1">
      <alignment horizontal="center" vertical="center" wrapText="1"/>
    </xf>
    <xf numFmtId="0" fontId="6" fillId="2" borderId="19" xfId="0" applyFont="1" applyFill="1" applyBorder="1" applyAlignment="1">
      <alignment horizontal="center" vertical="center" wrapText="1"/>
    </xf>
    <xf numFmtId="0" fontId="8" fillId="0" borderId="15" xfId="0" applyFont="1" applyBorder="1" applyAlignment="1">
      <alignment horizontal="center" vertical="center" wrapText="1"/>
    </xf>
    <xf numFmtId="0" fontId="6" fillId="2" borderId="0" xfId="0" applyFont="1" applyFill="1" applyAlignment="1">
      <alignment horizontal="center" vertical="center" wrapText="1"/>
    </xf>
    <xf numFmtId="0" fontId="8" fillId="0" borderId="5" xfId="0" applyFont="1" applyFill="1" applyBorder="1" applyAlignment="1">
      <alignment horizontal="center" vertical="center" wrapText="1"/>
    </xf>
    <xf numFmtId="0" fontId="12" fillId="0" borderId="5" xfId="0" applyFont="1" applyBorder="1" applyAlignment="1">
      <alignment vertical="center" wrapText="1"/>
    </xf>
    <xf numFmtId="0" fontId="8" fillId="0" borderId="5" xfId="0" applyFont="1" applyBorder="1" applyAlignment="1">
      <alignment horizontal="justify" vertical="center"/>
    </xf>
    <xf numFmtId="0" fontId="8" fillId="0" borderId="20" xfId="0" applyFont="1" applyFill="1" applyBorder="1" applyAlignment="1">
      <alignment vertical="center" wrapText="1"/>
    </xf>
    <xf numFmtId="0" fontId="6" fillId="0" borderId="5" xfId="0" applyFont="1" applyFill="1" applyBorder="1" applyAlignment="1">
      <alignment horizontal="center" vertical="top" wrapText="1"/>
    </xf>
    <xf numFmtId="0" fontId="6" fillId="5" borderId="5" xfId="0" applyFont="1" applyFill="1" applyBorder="1" applyAlignment="1">
      <alignment horizontal="center" vertical="center" wrapText="1"/>
    </xf>
    <xf numFmtId="0" fontId="6" fillId="0" borderId="5" xfId="0" applyFont="1" applyFill="1" applyBorder="1" applyAlignment="1">
      <alignment vertical="center" wrapText="1"/>
    </xf>
    <xf numFmtId="0" fontId="6" fillId="6" borderId="5" xfId="0" applyFont="1" applyFill="1" applyBorder="1" applyAlignment="1">
      <alignment horizontal="center" vertical="center" wrapText="1"/>
    </xf>
    <xf numFmtId="0" fontId="8" fillId="0" borderId="5" xfId="0" applyNumberFormat="1" applyFont="1" applyFill="1" applyBorder="1" applyAlignment="1">
      <alignment vertical="center" wrapText="1"/>
    </xf>
    <xf numFmtId="0" fontId="9" fillId="0" borderId="6" xfId="0" applyFont="1" applyFill="1" applyBorder="1" applyAlignment="1">
      <alignment vertical="center" wrapText="1"/>
    </xf>
    <xf numFmtId="0" fontId="6" fillId="0" borderId="5" xfId="0" applyFont="1" applyFill="1" applyBorder="1" applyAlignment="1">
      <alignment horizontal="left" vertical="center" wrapText="1"/>
    </xf>
    <xf numFmtId="0" fontId="6" fillId="7" borderId="5" xfId="0" applyFont="1" applyFill="1" applyBorder="1" applyAlignment="1">
      <alignment horizontal="center" vertical="center" wrapText="1"/>
    </xf>
    <xf numFmtId="0" fontId="8" fillId="3" borderId="5" xfId="0" applyFont="1" applyFill="1" applyBorder="1" applyAlignment="1">
      <alignment horizontal="center" vertical="center" wrapText="1"/>
    </xf>
    <xf numFmtId="0" fontId="6" fillId="2" borderId="8" xfId="0" applyFont="1" applyFill="1" applyBorder="1" applyAlignment="1">
      <alignment horizontal="center" vertical="center" wrapText="1"/>
    </xf>
    <xf numFmtId="0" fontId="6" fillId="2" borderId="17" xfId="0" applyFont="1" applyFill="1" applyBorder="1" applyAlignment="1">
      <alignment horizontal="center" vertical="center" wrapText="1"/>
    </xf>
    <xf numFmtId="0" fontId="6" fillId="2" borderId="21"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0" xfId="0" applyFont="1" applyFill="1" applyBorder="1" applyAlignment="1">
      <alignment horizontal="left" vertical="center" wrapText="1"/>
    </xf>
    <xf numFmtId="0" fontId="8" fillId="0" borderId="10" xfId="0" applyFont="1" applyFill="1" applyBorder="1" applyAlignment="1">
      <alignment vertical="center" wrapText="1"/>
    </xf>
    <xf numFmtId="0" fontId="8" fillId="0" borderId="10" xfId="0" applyFont="1" applyBorder="1" applyAlignment="1">
      <alignment vertical="center" wrapText="1"/>
    </xf>
    <xf numFmtId="0" fontId="8" fillId="0" borderId="16" xfId="0" applyFont="1" applyFill="1" applyBorder="1" applyAlignment="1">
      <alignment vertical="center" wrapText="1"/>
    </xf>
    <xf numFmtId="0" fontId="8" fillId="0" borderId="16" xfId="0" applyFont="1" applyFill="1" applyBorder="1" applyAlignment="1">
      <alignment horizontal="center" vertical="center" wrapText="1"/>
    </xf>
    <xf numFmtId="0" fontId="8" fillId="0" borderId="0" xfId="0" applyFont="1" applyFill="1" applyBorder="1" applyAlignment="1">
      <alignment vertical="center" wrapText="1"/>
    </xf>
    <xf numFmtId="0" fontId="6" fillId="0" borderId="10" xfId="0" applyFont="1" applyBorder="1" applyAlignment="1">
      <alignment horizontal="center" vertical="center" wrapText="1"/>
    </xf>
    <xf numFmtId="0" fontId="6" fillId="0" borderId="10" xfId="0" applyFont="1" applyFill="1" applyBorder="1" applyAlignment="1">
      <alignment horizontal="center" vertical="center" wrapText="1"/>
    </xf>
    <xf numFmtId="0" fontId="10" fillId="0" borderId="10" xfId="0" applyFont="1" applyFill="1" applyBorder="1" applyAlignment="1">
      <alignment horizontal="center" vertical="center" wrapText="1"/>
    </xf>
    <xf numFmtId="14" fontId="9" fillId="0" borderId="10" xfId="0" applyNumberFormat="1" applyFont="1" applyFill="1" applyBorder="1" applyAlignment="1">
      <alignment horizontal="center" vertical="center" wrapText="1"/>
    </xf>
    <xf numFmtId="0" fontId="8" fillId="0" borderId="12" xfId="0" applyFont="1" applyFill="1" applyBorder="1" applyAlignment="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colors>
    <mruColors>
      <color rgb="00FF0000"/>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585.png"/><Relationship Id="rId8" Type="http://schemas.openxmlformats.org/officeDocument/2006/relationships/image" Target="media/image584.png"/><Relationship Id="rId7" Type="http://schemas.openxmlformats.org/officeDocument/2006/relationships/image" Target="media/image583.png"/><Relationship Id="rId6" Type="http://schemas.openxmlformats.org/officeDocument/2006/relationships/image" Target="media/image582.png"/><Relationship Id="rId5" Type="http://schemas.openxmlformats.org/officeDocument/2006/relationships/image" Target="media/image581.png"/><Relationship Id="rId48" Type="http://schemas.openxmlformats.org/officeDocument/2006/relationships/image" Target="media/image624.png"/><Relationship Id="rId47" Type="http://schemas.openxmlformats.org/officeDocument/2006/relationships/image" Target="media/image623.png"/><Relationship Id="rId46" Type="http://schemas.openxmlformats.org/officeDocument/2006/relationships/image" Target="media/image622.png"/><Relationship Id="rId45" Type="http://schemas.openxmlformats.org/officeDocument/2006/relationships/image" Target="media/image621.png"/><Relationship Id="rId44" Type="http://schemas.openxmlformats.org/officeDocument/2006/relationships/image" Target="media/image620.png"/><Relationship Id="rId43" Type="http://schemas.openxmlformats.org/officeDocument/2006/relationships/image" Target="media/image619.png"/><Relationship Id="rId42" Type="http://schemas.openxmlformats.org/officeDocument/2006/relationships/image" Target="media/image618.png"/><Relationship Id="rId41" Type="http://schemas.openxmlformats.org/officeDocument/2006/relationships/image" Target="media/image617.png"/><Relationship Id="rId40" Type="http://schemas.openxmlformats.org/officeDocument/2006/relationships/image" Target="media/image616.png"/><Relationship Id="rId4" Type="http://schemas.openxmlformats.org/officeDocument/2006/relationships/image" Target="media/image580.png"/><Relationship Id="rId39" Type="http://schemas.openxmlformats.org/officeDocument/2006/relationships/image" Target="media/image615.png"/><Relationship Id="rId38" Type="http://schemas.openxmlformats.org/officeDocument/2006/relationships/image" Target="media/image614.png"/><Relationship Id="rId37" Type="http://schemas.openxmlformats.org/officeDocument/2006/relationships/image" Target="media/image613.png"/><Relationship Id="rId36" Type="http://schemas.openxmlformats.org/officeDocument/2006/relationships/image" Target="media/image612.png"/><Relationship Id="rId35" Type="http://schemas.openxmlformats.org/officeDocument/2006/relationships/image" Target="media/image611.png"/><Relationship Id="rId34" Type="http://schemas.openxmlformats.org/officeDocument/2006/relationships/image" Target="media/image610.png"/><Relationship Id="rId33" Type="http://schemas.openxmlformats.org/officeDocument/2006/relationships/image" Target="media/image609.png"/><Relationship Id="rId32" Type="http://schemas.openxmlformats.org/officeDocument/2006/relationships/image" Target="media/image608.png"/><Relationship Id="rId31" Type="http://schemas.openxmlformats.org/officeDocument/2006/relationships/image" Target="media/image607.png"/><Relationship Id="rId30" Type="http://schemas.openxmlformats.org/officeDocument/2006/relationships/image" Target="media/image606.png"/><Relationship Id="rId3" Type="http://schemas.openxmlformats.org/officeDocument/2006/relationships/image" Target="media/image579.png"/><Relationship Id="rId29" Type="http://schemas.openxmlformats.org/officeDocument/2006/relationships/image" Target="media/image605.png"/><Relationship Id="rId28" Type="http://schemas.openxmlformats.org/officeDocument/2006/relationships/image" Target="media/image604.png"/><Relationship Id="rId27" Type="http://schemas.openxmlformats.org/officeDocument/2006/relationships/image" Target="media/image603.png"/><Relationship Id="rId26" Type="http://schemas.openxmlformats.org/officeDocument/2006/relationships/image" Target="media/image602.png"/><Relationship Id="rId25" Type="http://schemas.openxmlformats.org/officeDocument/2006/relationships/image" Target="media/image601.png"/><Relationship Id="rId24" Type="http://schemas.openxmlformats.org/officeDocument/2006/relationships/image" Target="media/image600.png"/><Relationship Id="rId23" Type="http://schemas.openxmlformats.org/officeDocument/2006/relationships/image" Target="media/image599.png"/><Relationship Id="rId22" Type="http://schemas.openxmlformats.org/officeDocument/2006/relationships/image" Target="media/image598.png"/><Relationship Id="rId21" Type="http://schemas.openxmlformats.org/officeDocument/2006/relationships/image" Target="media/image597.png"/><Relationship Id="rId20" Type="http://schemas.openxmlformats.org/officeDocument/2006/relationships/image" Target="media/image596.png"/><Relationship Id="rId2" Type="http://schemas.openxmlformats.org/officeDocument/2006/relationships/image" Target="media/image578.png"/><Relationship Id="rId19" Type="http://schemas.openxmlformats.org/officeDocument/2006/relationships/image" Target="media/image595.png"/><Relationship Id="rId18" Type="http://schemas.openxmlformats.org/officeDocument/2006/relationships/image" Target="media/image594.png"/><Relationship Id="rId17" Type="http://schemas.openxmlformats.org/officeDocument/2006/relationships/image" Target="media/image593.png"/><Relationship Id="rId16" Type="http://schemas.openxmlformats.org/officeDocument/2006/relationships/image" Target="media/image592.png"/><Relationship Id="rId15" Type="http://schemas.openxmlformats.org/officeDocument/2006/relationships/image" Target="media/image591.png"/><Relationship Id="rId14" Type="http://schemas.openxmlformats.org/officeDocument/2006/relationships/image" Target="media/image590.png"/><Relationship Id="rId13" Type="http://schemas.openxmlformats.org/officeDocument/2006/relationships/image" Target="media/image589.png"/><Relationship Id="rId12" Type="http://schemas.openxmlformats.org/officeDocument/2006/relationships/image" Target="media/image588.png"/><Relationship Id="rId11" Type="http://schemas.openxmlformats.org/officeDocument/2006/relationships/image" Target="media/image587.png"/><Relationship Id="rId10" Type="http://schemas.openxmlformats.org/officeDocument/2006/relationships/image" Target="media/image586.png"/><Relationship Id="rId1" Type="http://schemas.openxmlformats.org/officeDocument/2006/relationships/image" Target="media/image577.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0" Type="http://www.wps.cn/officeDocument/2020/cellImage" Target="cellimages.xml"/><Relationship Id="rId3" Type="http://schemas.openxmlformats.org/officeDocument/2006/relationships/worksheet" Target="worksheets/sheet3.xml"/><Relationship Id="rId29" Type="http://schemas.openxmlformats.org/officeDocument/2006/relationships/sharedStrings" Target="sharedStrings.xml"/><Relationship Id="rId28" Type="http://schemas.openxmlformats.org/officeDocument/2006/relationships/styles" Target="styles.xml"/><Relationship Id="rId27" Type="http://schemas.openxmlformats.org/officeDocument/2006/relationships/theme" Target="theme/theme1.xml"/><Relationship Id="rId26" Type="http://schemas.openxmlformats.org/officeDocument/2006/relationships/externalLink" Target="externalLinks/externalLink1.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6" Type="http://schemas.openxmlformats.org/officeDocument/2006/relationships/image" Target="../media/image576.png"/><Relationship Id="rId575" Type="http://schemas.openxmlformats.org/officeDocument/2006/relationships/image" Target="../media/image575.png"/><Relationship Id="rId574" Type="http://schemas.openxmlformats.org/officeDocument/2006/relationships/image" Target="../media/image574.png"/><Relationship Id="rId573" Type="http://schemas.openxmlformats.org/officeDocument/2006/relationships/image" Target="../media/image573.png"/><Relationship Id="rId572" Type="http://schemas.openxmlformats.org/officeDocument/2006/relationships/image" Target="../media/image572.png"/><Relationship Id="rId571" Type="http://schemas.openxmlformats.org/officeDocument/2006/relationships/image" Target="../media/image571.png"/><Relationship Id="rId570" Type="http://schemas.openxmlformats.org/officeDocument/2006/relationships/image" Target="../media/image570.png"/><Relationship Id="rId57" Type="http://schemas.openxmlformats.org/officeDocument/2006/relationships/image" Target="../media/image57.png"/><Relationship Id="rId569" Type="http://schemas.openxmlformats.org/officeDocument/2006/relationships/image" Target="../media/image569.png"/><Relationship Id="rId568" Type="http://schemas.openxmlformats.org/officeDocument/2006/relationships/image" Target="../media/image568.png"/><Relationship Id="rId567" Type="http://schemas.openxmlformats.org/officeDocument/2006/relationships/image" Target="../media/image567.png"/><Relationship Id="rId566" Type="http://schemas.openxmlformats.org/officeDocument/2006/relationships/image" Target="../media/image566.png"/><Relationship Id="rId565" Type="http://schemas.openxmlformats.org/officeDocument/2006/relationships/image" Target="../media/image565.png"/><Relationship Id="rId564" Type="http://schemas.openxmlformats.org/officeDocument/2006/relationships/image" Target="../media/image564.png"/><Relationship Id="rId563" Type="http://schemas.openxmlformats.org/officeDocument/2006/relationships/image" Target="../media/image563.png"/><Relationship Id="rId562" Type="http://schemas.openxmlformats.org/officeDocument/2006/relationships/image" Target="../media/image562.png"/><Relationship Id="rId561" Type="http://schemas.openxmlformats.org/officeDocument/2006/relationships/image" Target="../media/image561.png"/><Relationship Id="rId560" Type="http://schemas.openxmlformats.org/officeDocument/2006/relationships/image" Target="../media/image560.png"/><Relationship Id="rId56" Type="http://schemas.openxmlformats.org/officeDocument/2006/relationships/image" Target="../media/image56.png"/><Relationship Id="rId559" Type="http://schemas.openxmlformats.org/officeDocument/2006/relationships/image" Target="../media/image559.png"/><Relationship Id="rId558" Type="http://schemas.openxmlformats.org/officeDocument/2006/relationships/image" Target="../media/image558.png"/><Relationship Id="rId557" Type="http://schemas.openxmlformats.org/officeDocument/2006/relationships/image" Target="../media/image557.png"/><Relationship Id="rId556" Type="http://schemas.openxmlformats.org/officeDocument/2006/relationships/image" Target="../media/image556.png"/><Relationship Id="rId555" Type="http://schemas.openxmlformats.org/officeDocument/2006/relationships/image" Target="../media/image555.png"/><Relationship Id="rId554" Type="http://schemas.openxmlformats.org/officeDocument/2006/relationships/image" Target="../media/image554.png"/><Relationship Id="rId553" Type="http://schemas.openxmlformats.org/officeDocument/2006/relationships/image" Target="../media/image553.png"/><Relationship Id="rId552" Type="http://schemas.openxmlformats.org/officeDocument/2006/relationships/image" Target="../media/image552.png"/><Relationship Id="rId551" Type="http://schemas.openxmlformats.org/officeDocument/2006/relationships/image" Target="../media/image551.png"/><Relationship Id="rId550" Type="http://schemas.openxmlformats.org/officeDocument/2006/relationships/image" Target="../media/image550.png"/><Relationship Id="rId55" Type="http://schemas.openxmlformats.org/officeDocument/2006/relationships/image" Target="../media/image55.png"/><Relationship Id="rId549" Type="http://schemas.openxmlformats.org/officeDocument/2006/relationships/image" Target="../media/image549.png"/><Relationship Id="rId548" Type="http://schemas.openxmlformats.org/officeDocument/2006/relationships/image" Target="../media/image548.png"/><Relationship Id="rId547" Type="http://schemas.openxmlformats.org/officeDocument/2006/relationships/image" Target="../media/image547.png"/><Relationship Id="rId546" Type="http://schemas.openxmlformats.org/officeDocument/2006/relationships/image" Target="../media/image546.png"/><Relationship Id="rId545" Type="http://schemas.openxmlformats.org/officeDocument/2006/relationships/image" Target="../media/image545.png"/><Relationship Id="rId544" Type="http://schemas.openxmlformats.org/officeDocument/2006/relationships/image" Target="../media/image544.png"/><Relationship Id="rId543" Type="http://schemas.openxmlformats.org/officeDocument/2006/relationships/image" Target="../media/image543.png"/><Relationship Id="rId542" Type="http://schemas.openxmlformats.org/officeDocument/2006/relationships/image" Target="../media/image542.png"/><Relationship Id="rId541" Type="http://schemas.openxmlformats.org/officeDocument/2006/relationships/image" Target="../media/image541.png"/><Relationship Id="rId540" Type="http://schemas.openxmlformats.org/officeDocument/2006/relationships/image" Target="../media/image540.png"/><Relationship Id="rId54" Type="http://schemas.openxmlformats.org/officeDocument/2006/relationships/image" Target="../media/image54.png"/><Relationship Id="rId539" Type="http://schemas.openxmlformats.org/officeDocument/2006/relationships/image" Target="../media/image539.png"/><Relationship Id="rId538" Type="http://schemas.openxmlformats.org/officeDocument/2006/relationships/image" Target="../media/image538.png"/><Relationship Id="rId537" Type="http://schemas.openxmlformats.org/officeDocument/2006/relationships/image" Target="../media/image537.png"/><Relationship Id="rId536" Type="http://schemas.openxmlformats.org/officeDocument/2006/relationships/image" Target="../media/image536.png"/><Relationship Id="rId535" Type="http://schemas.openxmlformats.org/officeDocument/2006/relationships/image" Target="../media/image535.png"/><Relationship Id="rId534" Type="http://schemas.openxmlformats.org/officeDocument/2006/relationships/image" Target="../media/image534.png"/><Relationship Id="rId533" Type="http://schemas.openxmlformats.org/officeDocument/2006/relationships/image" Target="../media/image533.png"/><Relationship Id="rId532" Type="http://schemas.openxmlformats.org/officeDocument/2006/relationships/image" Target="../media/image532.png"/><Relationship Id="rId531" Type="http://schemas.openxmlformats.org/officeDocument/2006/relationships/image" Target="../media/image531.png"/><Relationship Id="rId530" Type="http://schemas.openxmlformats.org/officeDocument/2006/relationships/image" Target="../media/image530.png"/><Relationship Id="rId53" Type="http://schemas.openxmlformats.org/officeDocument/2006/relationships/image" Target="../media/image53.png"/><Relationship Id="rId529" Type="http://schemas.openxmlformats.org/officeDocument/2006/relationships/image" Target="../media/image529.png"/><Relationship Id="rId528" Type="http://schemas.openxmlformats.org/officeDocument/2006/relationships/image" Target="../media/image528.png"/><Relationship Id="rId527" Type="http://schemas.openxmlformats.org/officeDocument/2006/relationships/image" Target="../media/image527.png"/><Relationship Id="rId526" Type="http://schemas.openxmlformats.org/officeDocument/2006/relationships/image" Target="../media/image526.png"/><Relationship Id="rId525" Type="http://schemas.openxmlformats.org/officeDocument/2006/relationships/image" Target="../media/image525.png"/><Relationship Id="rId524" Type="http://schemas.openxmlformats.org/officeDocument/2006/relationships/image" Target="../media/image524.png"/><Relationship Id="rId523" Type="http://schemas.openxmlformats.org/officeDocument/2006/relationships/image" Target="../media/image523.png"/><Relationship Id="rId522" Type="http://schemas.openxmlformats.org/officeDocument/2006/relationships/image" Target="../media/image522.png"/><Relationship Id="rId521" Type="http://schemas.openxmlformats.org/officeDocument/2006/relationships/image" Target="../media/image521.png"/><Relationship Id="rId520" Type="http://schemas.openxmlformats.org/officeDocument/2006/relationships/image" Target="../media/image520.png"/><Relationship Id="rId52" Type="http://schemas.openxmlformats.org/officeDocument/2006/relationships/image" Target="../media/image52.png"/><Relationship Id="rId519" Type="http://schemas.openxmlformats.org/officeDocument/2006/relationships/image" Target="../media/image519.png"/><Relationship Id="rId518" Type="http://schemas.openxmlformats.org/officeDocument/2006/relationships/image" Target="../media/image518.png"/><Relationship Id="rId517" Type="http://schemas.openxmlformats.org/officeDocument/2006/relationships/image" Target="../media/image517.png"/><Relationship Id="rId516" Type="http://schemas.openxmlformats.org/officeDocument/2006/relationships/image" Target="../media/image516.png"/><Relationship Id="rId515" Type="http://schemas.openxmlformats.org/officeDocument/2006/relationships/image" Target="../media/image515.png"/><Relationship Id="rId514" Type="http://schemas.openxmlformats.org/officeDocument/2006/relationships/image" Target="../media/image514.png"/><Relationship Id="rId513" Type="http://schemas.openxmlformats.org/officeDocument/2006/relationships/image" Target="../media/image513.png"/><Relationship Id="rId512" Type="http://schemas.openxmlformats.org/officeDocument/2006/relationships/image" Target="../media/image512.png"/><Relationship Id="rId511" Type="http://schemas.openxmlformats.org/officeDocument/2006/relationships/image" Target="../media/image511.png"/><Relationship Id="rId510" Type="http://schemas.openxmlformats.org/officeDocument/2006/relationships/image" Target="../media/image510.png"/><Relationship Id="rId51" Type="http://schemas.openxmlformats.org/officeDocument/2006/relationships/image" Target="../media/image51.png"/><Relationship Id="rId509" Type="http://schemas.openxmlformats.org/officeDocument/2006/relationships/image" Target="../media/image509.png"/><Relationship Id="rId508" Type="http://schemas.openxmlformats.org/officeDocument/2006/relationships/image" Target="../media/image508.png"/><Relationship Id="rId507" Type="http://schemas.openxmlformats.org/officeDocument/2006/relationships/image" Target="../media/image507.png"/><Relationship Id="rId506" Type="http://schemas.openxmlformats.org/officeDocument/2006/relationships/image" Target="../media/image506.png"/><Relationship Id="rId505" Type="http://schemas.openxmlformats.org/officeDocument/2006/relationships/image" Target="../media/image505.png"/><Relationship Id="rId504" Type="http://schemas.openxmlformats.org/officeDocument/2006/relationships/image" Target="../media/image504.png"/><Relationship Id="rId503" Type="http://schemas.openxmlformats.org/officeDocument/2006/relationships/image" Target="../media/image503.png"/><Relationship Id="rId502" Type="http://schemas.openxmlformats.org/officeDocument/2006/relationships/image" Target="../media/image502.png"/><Relationship Id="rId501" Type="http://schemas.openxmlformats.org/officeDocument/2006/relationships/image" Target="../media/image501.png"/><Relationship Id="rId500" Type="http://schemas.openxmlformats.org/officeDocument/2006/relationships/image" Target="../media/image500.png"/><Relationship Id="rId50" Type="http://schemas.openxmlformats.org/officeDocument/2006/relationships/image" Target="../media/image50.png"/><Relationship Id="rId5" Type="http://schemas.openxmlformats.org/officeDocument/2006/relationships/image" Target="../media/image5.png"/><Relationship Id="rId499" Type="http://schemas.openxmlformats.org/officeDocument/2006/relationships/image" Target="../media/image499.png"/><Relationship Id="rId498" Type="http://schemas.openxmlformats.org/officeDocument/2006/relationships/image" Target="../media/image498.png"/><Relationship Id="rId497" Type="http://schemas.openxmlformats.org/officeDocument/2006/relationships/image" Target="../media/image497.png"/><Relationship Id="rId496" Type="http://schemas.openxmlformats.org/officeDocument/2006/relationships/image" Target="../media/image496.png"/><Relationship Id="rId495" Type="http://schemas.openxmlformats.org/officeDocument/2006/relationships/image" Target="../media/image495.png"/><Relationship Id="rId494" Type="http://schemas.openxmlformats.org/officeDocument/2006/relationships/image" Target="../media/image494.png"/><Relationship Id="rId493" Type="http://schemas.openxmlformats.org/officeDocument/2006/relationships/image" Target="../media/image493.png"/><Relationship Id="rId492" Type="http://schemas.openxmlformats.org/officeDocument/2006/relationships/image" Target="../media/image492.png"/><Relationship Id="rId491" Type="http://schemas.openxmlformats.org/officeDocument/2006/relationships/image" Target="../media/image491.png"/><Relationship Id="rId490" Type="http://schemas.openxmlformats.org/officeDocument/2006/relationships/image" Target="../media/image490.png"/><Relationship Id="rId49" Type="http://schemas.openxmlformats.org/officeDocument/2006/relationships/image" Target="../media/image49.png"/><Relationship Id="rId489" Type="http://schemas.openxmlformats.org/officeDocument/2006/relationships/image" Target="../media/image489.png"/><Relationship Id="rId488" Type="http://schemas.openxmlformats.org/officeDocument/2006/relationships/image" Target="../media/image488.png"/><Relationship Id="rId487" Type="http://schemas.openxmlformats.org/officeDocument/2006/relationships/image" Target="../media/image487.png"/><Relationship Id="rId486" Type="http://schemas.openxmlformats.org/officeDocument/2006/relationships/image" Target="../media/image486.png"/><Relationship Id="rId485" Type="http://schemas.openxmlformats.org/officeDocument/2006/relationships/image" Target="../media/image485.png"/><Relationship Id="rId484" Type="http://schemas.openxmlformats.org/officeDocument/2006/relationships/image" Target="../media/image484.png"/><Relationship Id="rId483" Type="http://schemas.openxmlformats.org/officeDocument/2006/relationships/image" Target="../media/image483.png"/><Relationship Id="rId482" Type="http://schemas.openxmlformats.org/officeDocument/2006/relationships/image" Target="../media/image482.png"/><Relationship Id="rId481" Type="http://schemas.openxmlformats.org/officeDocument/2006/relationships/image" Target="../media/image481.png"/><Relationship Id="rId480" Type="http://schemas.openxmlformats.org/officeDocument/2006/relationships/image" Target="../media/image480.png"/><Relationship Id="rId48" Type="http://schemas.openxmlformats.org/officeDocument/2006/relationships/image" Target="../media/image48.png"/><Relationship Id="rId479" Type="http://schemas.openxmlformats.org/officeDocument/2006/relationships/image" Target="../media/image479.png"/><Relationship Id="rId478" Type="http://schemas.openxmlformats.org/officeDocument/2006/relationships/image" Target="../media/image478.png"/><Relationship Id="rId477" Type="http://schemas.openxmlformats.org/officeDocument/2006/relationships/image" Target="../media/image477.png"/><Relationship Id="rId476" Type="http://schemas.openxmlformats.org/officeDocument/2006/relationships/image" Target="../media/image476.png"/><Relationship Id="rId475" Type="http://schemas.openxmlformats.org/officeDocument/2006/relationships/image" Target="../media/image475.png"/><Relationship Id="rId474" Type="http://schemas.openxmlformats.org/officeDocument/2006/relationships/image" Target="../media/image474.png"/><Relationship Id="rId473" Type="http://schemas.openxmlformats.org/officeDocument/2006/relationships/image" Target="../media/image473.png"/><Relationship Id="rId472" Type="http://schemas.openxmlformats.org/officeDocument/2006/relationships/image" Target="../media/image472.png"/><Relationship Id="rId471" Type="http://schemas.openxmlformats.org/officeDocument/2006/relationships/image" Target="../media/image471.png"/><Relationship Id="rId470" Type="http://schemas.openxmlformats.org/officeDocument/2006/relationships/image" Target="../media/image470.png"/><Relationship Id="rId47" Type="http://schemas.openxmlformats.org/officeDocument/2006/relationships/image" Target="../media/image47.png"/><Relationship Id="rId469" Type="http://schemas.openxmlformats.org/officeDocument/2006/relationships/image" Target="../media/image469.png"/><Relationship Id="rId468" Type="http://schemas.openxmlformats.org/officeDocument/2006/relationships/image" Target="../media/image468.png"/><Relationship Id="rId467" Type="http://schemas.openxmlformats.org/officeDocument/2006/relationships/image" Target="../media/image467.png"/><Relationship Id="rId466" Type="http://schemas.openxmlformats.org/officeDocument/2006/relationships/image" Target="../media/image466.png"/><Relationship Id="rId465" Type="http://schemas.openxmlformats.org/officeDocument/2006/relationships/image" Target="../media/image465.png"/><Relationship Id="rId464" Type="http://schemas.openxmlformats.org/officeDocument/2006/relationships/image" Target="../media/image464.png"/><Relationship Id="rId463" Type="http://schemas.openxmlformats.org/officeDocument/2006/relationships/image" Target="../media/image463.png"/><Relationship Id="rId462" Type="http://schemas.openxmlformats.org/officeDocument/2006/relationships/image" Target="../media/image462.png"/><Relationship Id="rId461" Type="http://schemas.openxmlformats.org/officeDocument/2006/relationships/image" Target="../media/image461.png"/><Relationship Id="rId460" Type="http://schemas.openxmlformats.org/officeDocument/2006/relationships/image" Target="../media/image460.png"/><Relationship Id="rId46" Type="http://schemas.openxmlformats.org/officeDocument/2006/relationships/image" Target="../media/image46.png"/><Relationship Id="rId459" Type="http://schemas.openxmlformats.org/officeDocument/2006/relationships/image" Target="../media/image459.png"/><Relationship Id="rId458" Type="http://schemas.openxmlformats.org/officeDocument/2006/relationships/image" Target="../media/image458.png"/><Relationship Id="rId457" Type="http://schemas.openxmlformats.org/officeDocument/2006/relationships/image" Target="../media/image457.png"/><Relationship Id="rId456" Type="http://schemas.openxmlformats.org/officeDocument/2006/relationships/image" Target="../media/image456.png"/><Relationship Id="rId455" Type="http://schemas.openxmlformats.org/officeDocument/2006/relationships/image" Target="../media/image455.png"/><Relationship Id="rId454" Type="http://schemas.openxmlformats.org/officeDocument/2006/relationships/image" Target="../media/image454.png"/><Relationship Id="rId453" Type="http://schemas.openxmlformats.org/officeDocument/2006/relationships/image" Target="../media/image453.png"/><Relationship Id="rId452" Type="http://schemas.openxmlformats.org/officeDocument/2006/relationships/image" Target="../media/image452.png"/><Relationship Id="rId451" Type="http://schemas.openxmlformats.org/officeDocument/2006/relationships/image" Target="../media/image451.png"/><Relationship Id="rId450" Type="http://schemas.openxmlformats.org/officeDocument/2006/relationships/image" Target="../media/image450.png"/><Relationship Id="rId45" Type="http://schemas.openxmlformats.org/officeDocument/2006/relationships/image" Target="../media/image45.png"/><Relationship Id="rId449" Type="http://schemas.openxmlformats.org/officeDocument/2006/relationships/image" Target="../media/image449.png"/><Relationship Id="rId448" Type="http://schemas.openxmlformats.org/officeDocument/2006/relationships/image" Target="../media/image448.png"/><Relationship Id="rId447" Type="http://schemas.openxmlformats.org/officeDocument/2006/relationships/image" Target="../media/image447.png"/><Relationship Id="rId446" Type="http://schemas.openxmlformats.org/officeDocument/2006/relationships/image" Target="../media/image446.png"/><Relationship Id="rId445" Type="http://schemas.openxmlformats.org/officeDocument/2006/relationships/image" Target="../media/image445.png"/><Relationship Id="rId444" Type="http://schemas.openxmlformats.org/officeDocument/2006/relationships/image" Target="../media/image444.png"/><Relationship Id="rId443" Type="http://schemas.openxmlformats.org/officeDocument/2006/relationships/image" Target="../media/image443.png"/><Relationship Id="rId442" Type="http://schemas.openxmlformats.org/officeDocument/2006/relationships/image" Target="../media/image442.png"/><Relationship Id="rId441" Type="http://schemas.openxmlformats.org/officeDocument/2006/relationships/image" Target="../media/image441.png"/><Relationship Id="rId440" Type="http://schemas.openxmlformats.org/officeDocument/2006/relationships/image" Target="../media/image440.png"/><Relationship Id="rId44" Type="http://schemas.openxmlformats.org/officeDocument/2006/relationships/image" Target="../media/image44.png"/><Relationship Id="rId439" Type="http://schemas.openxmlformats.org/officeDocument/2006/relationships/image" Target="../media/image439.png"/><Relationship Id="rId438" Type="http://schemas.openxmlformats.org/officeDocument/2006/relationships/image" Target="../media/image438.png"/><Relationship Id="rId437" Type="http://schemas.openxmlformats.org/officeDocument/2006/relationships/image" Target="../media/image437.png"/><Relationship Id="rId436" Type="http://schemas.openxmlformats.org/officeDocument/2006/relationships/image" Target="../media/image436.png"/><Relationship Id="rId435" Type="http://schemas.openxmlformats.org/officeDocument/2006/relationships/image" Target="../media/image435.png"/><Relationship Id="rId434" Type="http://schemas.openxmlformats.org/officeDocument/2006/relationships/image" Target="../media/image434.png"/><Relationship Id="rId433" Type="http://schemas.openxmlformats.org/officeDocument/2006/relationships/image" Target="../media/image433.png"/><Relationship Id="rId432" Type="http://schemas.openxmlformats.org/officeDocument/2006/relationships/image" Target="../media/image432.png"/><Relationship Id="rId431" Type="http://schemas.openxmlformats.org/officeDocument/2006/relationships/image" Target="../media/image431.png"/><Relationship Id="rId430" Type="http://schemas.openxmlformats.org/officeDocument/2006/relationships/image" Target="../media/image430.png"/><Relationship Id="rId43" Type="http://schemas.openxmlformats.org/officeDocument/2006/relationships/image" Target="../media/image43.png"/><Relationship Id="rId429" Type="http://schemas.openxmlformats.org/officeDocument/2006/relationships/image" Target="../media/image429.png"/><Relationship Id="rId428" Type="http://schemas.openxmlformats.org/officeDocument/2006/relationships/image" Target="../media/image428.png"/><Relationship Id="rId427" Type="http://schemas.openxmlformats.org/officeDocument/2006/relationships/image" Target="../media/image427.png"/><Relationship Id="rId426" Type="http://schemas.openxmlformats.org/officeDocument/2006/relationships/image" Target="../media/image426.png"/><Relationship Id="rId425" Type="http://schemas.openxmlformats.org/officeDocument/2006/relationships/image" Target="../media/image425.png"/><Relationship Id="rId424" Type="http://schemas.openxmlformats.org/officeDocument/2006/relationships/image" Target="../media/image424.png"/><Relationship Id="rId423" Type="http://schemas.openxmlformats.org/officeDocument/2006/relationships/image" Target="../media/image423.png"/><Relationship Id="rId422" Type="http://schemas.openxmlformats.org/officeDocument/2006/relationships/image" Target="../media/image422.png"/><Relationship Id="rId421" Type="http://schemas.openxmlformats.org/officeDocument/2006/relationships/image" Target="../media/image421.png"/><Relationship Id="rId420" Type="http://schemas.openxmlformats.org/officeDocument/2006/relationships/image" Target="../media/image420.png"/><Relationship Id="rId42" Type="http://schemas.openxmlformats.org/officeDocument/2006/relationships/image" Target="../media/image42.png"/><Relationship Id="rId419" Type="http://schemas.openxmlformats.org/officeDocument/2006/relationships/image" Target="../media/image419.png"/><Relationship Id="rId418" Type="http://schemas.openxmlformats.org/officeDocument/2006/relationships/image" Target="../media/image418.png"/><Relationship Id="rId417" Type="http://schemas.openxmlformats.org/officeDocument/2006/relationships/image" Target="../media/image417.png"/><Relationship Id="rId416" Type="http://schemas.openxmlformats.org/officeDocument/2006/relationships/image" Target="../media/image416.png"/><Relationship Id="rId415" Type="http://schemas.openxmlformats.org/officeDocument/2006/relationships/image" Target="../media/image415.png"/><Relationship Id="rId414" Type="http://schemas.openxmlformats.org/officeDocument/2006/relationships/image" Target="../media/image414.png"/><Relationship Id="rId413" Type="http://schemas.openxmlformats.org/officeDocument/2006/relationships/image" Target="../media/image413.png"/><Relationship Id="rId412" Type="http://schemas.openxmlformats.org/officeDocument/2006/relationships/image" Target="../media/image412.png"/><Relationship Id="rId411" Type="http://schemas.openxmlformats.org/officeDocument/2006/relationships/image" Target="../media/image411.png"/><Relationship Id="rId410" Type="http://schemas.openxmlformats.org/officeDocument/2006/relationships/image" Target="../media/image410.png"/><Relationship Id="rId41" Type="http://schemas.openxmlformats.org/officeDocument/2006/relationships/image" Target="../media/image41.png"/><Relationship Id="rId409" Type="http://schemas.openxmlformats.org/officeDocument/2006/relationships/image" Target="../media/image409.png"/><Relationship Id="rId408" Type="http://schemas.openxmlformats.org/officeDocument/2006/relationships/image" Target="../media/image408.png"/><Relationship Id="rId407" Type="http://schemas.openxmlformats.org/officeDocument/2006/relationships/image" Target="../media/image407.png"/><Relationship Id="rId406" Type="http://schemas.openxmlformats.org/officeDocument/2006/relationships/image" Target="../media/image406.png"/><Relationship Id="rId405" Type="http://schemas.openxmlformats.org/officeDocument/2006/relationships/image" Target="../media/image405.png"/><Relationship Id="rId404" Type="http://schemas.openxmlformats.org/officeDocument/2006/relationships/image" Target="../media/image404.png"/><Relationship Id="rId403" Type="http://schemas.openxmlformats.org/officeDocument/2006/relationships/image" Target="../media/image403.png"/><Relationship Id="rId402" Type="http://schemas.openxmlformats.org/officeDocument/2006/relationships/image" Target="../media/image402.png"/><Relationship Id="rId401" Type="http://schemas.openxmlformats.org/officeDocument/2006/relationships/image" Target="../media/image401.png"/><Relationship Id="rId400" Type="http://schemas.openxmlformats.org/officeDocument/2006/relationships/image" Target="../media/image400.png"/><Relationship Id="rId40" Type="http://schemas.openxmlformats.org/officeDocument/2006/relationships/image" Target="../media/image40.png"/><Relationship Id="rId4" Type="http://schemas.openxmlformats.org/officeDocument/2006/relationships/image" Target="../media/image4.png"/><Relationship Id="rId399" Type="http://schemas.openxmlformats.org/officeDocument/2006/relationships/image" Target="../media/image399.png"/><Relationship Id="rId398" Type="http://schemas.openxmlformats.org/officeDocument/2006/relationships/image" Target="../media/image398.png"/><Relationship Id="rId397" Type="http://schemas.openxmlformats.org/officeDocument/2006/relationships/image" Target="../media/image397.png"/><Relationship Id="rId396" Type="http://schemas.openxmlformats.org/officeDocument/2006/relationships/image" Target="../media/image396.png"/><Relationship Id="rId395" Type="http://schemas.openxmlformats.org/officeDocument/2006/relationships/image" Target="../media/image395.png"/><Relationship Id="rId394" Type="http://schemas.openxmlformats.org/officeDocument/2006/relationships/image" Target="../media/image394.png"/><Relationship Id="rId393" Type="http://schemas.openxmlformats.org/officeDocument/2006/relationships/image" Target="../media/image393.png"/><Relationship Id="rId392" Type="http://schemas.openxmlformats.org/officeDocument/2006/relationships/image" Target="../media/image392.png"/><Relationship Id="rId391" Type="http://schemas.openxmlformats.org/officeDocument/2006/relationships/image" Target="../media/image391.png"/><Relationship Id="rId390" Type="http://schemas.openxmlformats.org/officeDocument/2006/relationships/image" Target="../media/image390.png"/><Relationship Id="rId39" Type="http://schemas.openxmlformats.org/officeDocument/2006/relationships/image" Target="../media/image39.png"/><Relationship Id="rId389" Type="http://schemas.openxmlformats.org/officeDocument/2006/relationships/image" Target="../media/image389.png"/><Relationship Id="rId388" Type="http://schemas.openxmlformats.org/officeDocument/2006/relationships/image" Target="../media/image388.png"/><Relationship Id="rId387" Type="http://schemas.openxmlformats.org/officeDocument/2006/relationships/image" Target="../media/image387.png"/><Relationship Id="rId386" Type="http://schemas.openxmlformats.org/officeDocument/2006/relationships/image" Target="../media/image386.png"/><Relationship Id="rId385" Type="http://schemas.openxmlformats.org/officeDocument/2006/relationships/image" Target="../media/image385.png"/><Relationship Id="rId384" Type="http://schemas.openxmlformats.org/officeDocument/2006/relationships/image" Target="../media/image384.png"/><Relationship Id="rId383" Type="http://schemas.openxmlformats.org/officeDocument/2006/relationships/image" Target="../media/image383.png"/><Relationship Id="rId382" Type="http://schemas.openxmlformats.org/officeDocument/2006/relationships/image" Target="../media/image382.png"/><Relationship Id="rId381" Type="http://schemas.openxmlformats.org/officeDocument/2006/relationships/image" Target="../media/image381.png"/><Relationship Id="rId380" Type="http://schemas.openxmlformats.org/officeDocument/2006/relationships/image" Target="../media/image380.png"/><Relationship Id="rId38" Type="http://schemas.openxmlformats.org/officeDocument/2006/relationships/image" Target="../media/image38.png"/><Relationship Id="rId379" Type="http://schemas.openxmlformats.org/officeDocument/2006/relationships/image" Target="../media/image379.png"/><Relationship Id="rId378" Type="http://schemas.openxmlformats.org/officeDocument/2006/relationships/image" Target="../media/image378.png"/><Relationship Id="rId377" Type="http://schemas.openxmlformats.org/officeDocument/2006/relationships/image" Target="../media/image377.png"/><Relationship Id="rId376" Type="http://schemas.openxmlformats.org/officeDocument/2006/relationships/image" Target="../media/image376.png"/><Relationship Id="rId375" Type="http://schemas.openxmlformats.org/officeDocument/2006/relationships/image" Target="../media/image375.png"/><Relationship Id="rId374" Type="http://schemas.openxmlformats.org/officeDocument/2006/relationships/image" Target="../media/image374.png"/><Relationship Id="rId373" Type="http://schemas.openxmlformats.org/officeDocument/2006/relationships/image" Target="../media/image373.png"/><Relationship Id="rId372" Type="http://schemas.openxmlformats.org/officeDocument/2006/relationships/image" Target="../media/image372.png"/><Relationship Id="rId371" Type="http://schemas.openxmlformats.org/officeDocument/2006/relationships/image" Target="../media/image371.png"/><Relationship Id="rId370" Type="http://schemas.openxmlformats.org/officeDocument/2006/relationships/image" Target="../media/image370.png"/><Relationship Id="rId37" Type="http://schemas.openxmlformats.org/officeDocument/2006/relationships/image" Target="../media/image37.png"/><Relationship Id="rId369" Type="http://schemas.openxmlformats.org/officeDocument/2006/relationships/image" Target="../media/image369.png"/><Relationship Id="rId368" Type="http://schemas.openxmlformats.org/officeDocument/2006/relationships/image" Target="../media/image368.png"/><Relationship Id="rId367" Type="http://schemas.openxmlformats.org/officeDocument/2006/relationships/image" Target="../media/image367.png"/><Relationship Id="rId366" Type="http://schemas.openxmlformats.org/officeDocument/2006/relationships/image" Target="../media/image366.png"/><Relationship Id="rId365" Type="http://schemas.openxmlformats.org/officeDocument/2006/relationships/image" Target="../media/image365.png"/><Relationship Id="rId364" Type="http://schemas.openxmlformats.org/officeDocument/2006/relationships/image" Target="../media/image364.png"/><Relationship Id="rId363" Type="http://schemas.openxmlformats.org/officeDocument/2006/relationships/image" Target="../media/image363.png"/><Relationship Id="rId362" Type="http://schemas.openxmlformats.org/officeDocument/2006/relationships/image" Target="../media/image362.png"/><Relationship Id="rId361" Type="http://schemas.openxmlformats.org/officeDocument/2006/relationships/image" Target="../media/image361.png"/><Relationship Id="rId360" Type="http://schemas.openxmlformats.org/officeDocument/2006/relationships/image" Target="../media/image360.png"/><Relationship Id="rId36" Type="http://schemas.openxmlformats.org/officeDocument/2006/relationships/image" Target="../media/image36.png"/><Relationship Id="rId359" Type="http://schemas.openxmlformats.org/officeDocument/2006/relationships/image" Target="../media/image359.png"/><Relationship Id="rId358" Type="http://schemas.openxmlformats.org/officeDocument/2006/relationships/image" Target="../media/image358.png"/><Relationship Id="rId357" Type="http://schemas.openxmlformats.org/officeDocument/2006/relationships/image" Target="../media/image357.png"/><Relationship Id="rId356" Type="http://schemas.openxmlformats.org/officeDocument/2006/relationships/image" Target="../media/image356.png"/><Relationship Id="rId355" Type="http://schemas.openxmlformats.org/officeDocument/2006/relationships/image" Target="../media/image355.png"/><Relationship Id="rId354" Type="http://schemas.openxmlformats.org/officeDocument/2006/relationships/image" Target="../media/image354.png"/><Relationship Id="rId353" Type="http://schemas.openxmlformats.org/officeDocument/2006/relationships/image" Target="../media/image353.png"/><Relationship Id="rId352" Type="http://schemas.openxmlformats.org/officeDocument/2006/relationships/image" Target="../media/image352.png"/><Relationship Id="rId351" Type="http://schemas.openxmlformats.org/officeDocument/2006/relationships/image" Target="../media/image351.png"/><Relationship Id="rId350" Type="http://schemas.openxmlformats.org/officeDocument/2006/relationships/image" Target="../media/image350.png"/><Relationship Id="rId35" Type="http://schemas.openxmlformats.org/officeDocument/2006/relationships/image" Target="../media/image35.png"/><Relationship Id="rId349" Type="http://schemas.openxmlformats.org/officeDocument/2006/relationships/image" Target="../media/image349.png"/><Relationship Id="rId348" Type="http://schemas.openxmlformats.org/officeDocument/2006/relationships/image" Target="../media/image348.png"/><Relationship Id="rId347" Type="http://schemas.openxmlformats.org/officeDocument/2006/relationships/image" Target="../media/image347.png"/><Relationship Id="rId346" Type="http://schemas.openxmlformats.org/officeDocument/2006/relationships/image" Target="../media/image346.png"/><Relationship Id="rId345" Type="http://schemas.openxmlformats.org/officeDocument/2006/relationships/image" Target="../media/image345.png"/><Relationship Id="rId344" Type="http://schemas.openxmlformats.org/officeDocument/2006/relationships/image" Target="../media/image344.png"/><Relationship Id="rId343" Type="http://schemas.openxmlformats.org/officeDocument/2006/relationships/image" Target="../media/image343.png"/><Relationship Id="rId342" Type="http://schemas.openxmlformats.org/officeDocument/2006/relationships/image" Target="../media/image342.png"/><Relationship Id="rId341" Type="http://schemas.openxmlformats.org/officeDocument/2006/relationships/image" Target="../media/image341.png"/><Relationship Id="rId340" Type="http://schemas.openxmlformats.org/officeDocument/2006/relationships/image" Target="../media/image340.png"/><Relationship Id="rId34" Type="http://schemas.openxmlformats.org/officeDocument/2006/relationships/image" Target="../media/image34.png"/><Relationship Id="rId339" Type="http://schemas.openxmlformats.org/officeDocument/2006/relationships/image" Target="../media/image339.png"/><Relationship Id="rId338" Type="http://schemas.openxmlformats.org/officeDocument/2006/relationships/image" Target="../media/image338.png"/><Relationship Id="rId337" Type="http://schemas.openxmlformats.org/officeDocument/2006/relationships/image" Target="../media/image337.png"/><Relationship Id="rId336" Type="http://schemas.openxmlformats.org/officeDocument/2006/relationships/image" Target="../media/image336.png"/><Relationship Id="rId335" Type="http://schemas.openxmlformats.org/officeDocument/2006/relationships/image" Target="../media/image335.png"/><Relationship Id="rId334" Type="http://schemas.openxmlformats.org/officeDocument/2006/relationships/image" Target="../media/image334.png"/><Relationship Id="rId333" Type="http://schemas.openxmlformats.org/officeDocument/2006/relationships/image" Target="../media/image333.png"/><Relationship Id="rId332" Type="http://schemas.openxmlformats.org/officeDocument/2006/relationships/image" Target="../media/image332.png"/><Relationship Id="rId331" Type="http://schemas.openxmlformats.org/officeDocument/2006/relationships/image" Target="../media/image331.png"/><Relationship Id="rId330" Type="http://schemas.openxmlformats.org/officeDocument/2006/relationships/image" Target="../media/image330.png"/><Relationship Id="rId33" Type="http://schemas.openxmlformats.org/officeDocument/2006/relationships/image" Target="../media/image33.png"/><Relationship Id="rId329" Type="http://schemas.openxmlformats.org/officeDocument/2006/relationships/image" Target="../media/image329.png"/><Relationship Id="rId328" Type="http://schemas.openxmlformats.org/officeDocument/2006/relationships/image" Target="../media/image328.png"/><Relationship Id="rId327" Type="http://schemas.openxmlformats.org/officeDocument/2006/relationships/image" Target="../media/image327.png"/><Relationship Id="rId326" Type="http://schemas.openxmlformats.org/officeDocument/2006/relationships/image" Target="../media/image326.png"/><Relationship Id="rId325" Type="http://schemas.openxmlformats.org/officeDocument/2006/relationships/image" Target="../media/image325.png"/><Relationship Id="rId324" Type="http://schemas.openxmlformats.org/officeDocument/2006/relationships/image" Target="../media/image324.png"/><Relationship Id="rId323" Type="http://schemas.openxmlformats.org/officeDocument/2006/relationships/image" Target="../media/image323.png"/><Relationship Id="rId322" Type="http://schemas.openxmlformats.org/officeDocument/2006/relationships/image" Target="../media/image322.png"/><Relationship Id="rId321" Type="http://schemas.openxmlformats.org/officeDocument/2006/relationships/image" Target="../media/image321.png"/><Relationship Id="rId320" Type="http://schemas.openxmlformats.org/officeDocument/2006/relationships/image" Target="../media/image320.png"/><Relationship Id="rId32" Type="http://schemas.openxmlformats.org/officeDocument/2006/relationships/image" Target="../media/image32.png"/><Relationship Id="rId319" Type="http://schemas.openxmlformats.org/officeDocument/2006/relationships/image" Target="../media/image319.png"/><Relationship Id="rId318" Type="http://schemas.openxmlformats.org/officeDocument/2006/relationships/image" Target="../media/image318.png"/><Relationship Id="rId317" Type="http://schemas.openxmlformats.org/officeDocument/2006/relationships/image" Target="../media/image317.png"/><Relationship Id="rId316" Type="http://schemas.openxmlformats.org/officeDocument/2006/relationships/image" Target="../media/image316.png"/><Relationship Id="rId315" Type="http://schemas.openxmlformats.org/officeDocument/2006/relationships/image" Target="../media/image315.png"/><Relationship Id="rId314" Type="http://schemas.openxmlformats.org/officeDocument/2006/relationships/image" Target="../media/image314.png"/><Relationship Id="rId313" Type="http://schemas.openxmlformats.org/officeDocument/2006/relationships/image" Target="../media/image313.png"/><Relationship Id="rId312" Type="http://schemas.openxmlformats.org/officeDocument/2006/relationships/image" Target="../media/image312.png"/><Relationship Id="rId311" Type="http://schemas.openxmlformats.org/officeDocument/2006/relationships/image" Target="../media/image311.png"/><Relationship Id="rId310" Type="http://schemas.openxmlformats.org/officeDocument/2006/relationships/image" Target="../media/image310.png"/><Relationship Id="rId31" Type="http://schemas.openxmlformats.org/officeDocument/2006/relationships/image" Target="../media/image31.png"/><Relationship Id="rId309" Type="http://schemas.openxmlformats.org/officeDocument/2006/relationships/image" Target="../media/image309.png"/><Relationship Id="rId308" Type="http://schemas.openxmlformats.org/officeDocument/2006/relationships/image" Target="../media/image308.png"/><Relationship Id="rId307" Type="http://schemas.openxmlformats.org/officeDocument/2006/relationships/image" Target="../media/image307.png"/><Relationship Id="rId306" Type="http://schemas.openxmlformats.org/officeDocument/2006/relationships/image" Target="../media/image306.png"/><Relationship Id="rId305" Type="http://schemas.openxmlformats.org/officeDocument/2006/relationships/image" Target="../media/image305.png"/><Relationship Id="rId304" Type="http://schemas.openxmlformats.org/officeDocument/2006/relationships/image" Target="../media/image304.png"/><Relationship Id="rId303" Type="http://schemas.openxmlformats.org/officeDocument/2006/relationships/image" Target="../media/image303.png"/><Relationship Id="rId302" Type="http://schemas.openxmlformats.org/officeDocument/2006/relationships/image" Target="../media/image302.png"/><Relationship Id="rId301" Type="http://schemas.openxmlformats.org/officeDocument/2006/relationships/image" Target="../media/image301.png"/><Relationship Id="rId300" Type="http://schemas.openxmlformats.org/officeDocument/2006/relationships/image" Target="../media/image300.png"/><Relationship Id="rId30" Type="http://schemas.openxmlformats.org/officeDocument/2006/relationships/image" Target="../media/image30.png"/><Relationship Id="rId3" Type="http://schemas.openxmlformats.org/officeDocument/2006/relationships/image" Target="../media/image3.png"/><Relationship Id="rId299" Type="http://schemas.openxmlformats.org/officeDocument/2006/relationships/image" Target="../media/image299.png"/><Relationship Id="rId298" Type="http://schemas.openxmlformats.org/officeDocument/2006/relationships/image" Target="../media/image298.png"/><Relationship Id="rId297" Type="http://schemas.openxmlformats.org/officeDocument/2006/relationships/image" Target="../media/image297.png"/><Relationship Id="rId296" Type="http://schemas.openxmlformats.org/officeDocument/2006/relationships/image" Target="../media/image296.png"/><Relationship Id="rId295" Type="http://schemas.openxmlformats.org/officeDocument/2006/relationships/image" Target="../media/image295.png"/><Relationship Id="rId294" Type="http://schemas.openxmlformats.org/officeDocument/2006/relationships/image" Target="../media/image294.png"/><Relationship Id="rId293" Type="http://schemas.openxmlformats.org/officeDocument/2006/relationships/image" Target="../media/image293.png"/><Relationship Id="rId292" Type="http://schemas.openxmlformats.org/officeDocument/2006/relationships/image" Target="../media/image292.png"/><Relationship Id="rId291" Type="http://schemas.openxmlformats.org/officeDocument/2006/relationships/image" Target="../media/image291.png"/><Relationship Id="rId290" Type="http://schemas.openxmlformats.org/officeDocument/2006/relationships/image" Target="../media/image290.png"/><Relationship Id="rId29" Type="http://schemas.openxmlformats.org/officeDocument/2006/relationships/image" Target="../media/image29.png"/><Relationship Id="rId289" Type="http://schemas.openxmlformats.org/officeDocument/2006/relationships/image" Target="../media/image289.png"/><Relationship Id="rId288" Type="http://schemas.openxmlformats.org/officeDocument/2006/relationships/image" Target="../media/image288.png"/><Relationship Id="rId287" Type="http://schemas.openxmlformats.org/officeDocument/2006/relationships/image" Target="../media/image287.png"/><Relationship Id="rId286" Type="http://schemas.openxmlformats.org/officeDocument/2006/relationships/image" Target="../media/image286.png"/><Relationship Id="rId285" Type="http://schemas.openxmlformats.org/officeDocument/2006/relationships/image" Target="../media/image285.png"/><Relationship Id="rId284" Type="http://schemas.openxmlformats.org/officeDocument/2006/relationships/image" Target="../media/image284.png"/><Relationship Id="rId283" Type="http://schemas.openxmlformats.org/officeDocument/2006/relationships/image" Target="../media/image283.png"/><Relationship Id="rId282" Type="http://schemas.openxmlformats.org/officeDocument/2006/relationships/image" Target="../media/image282.png"/><Relationship Id="rId281" Type="http://schemas.openxmlformats.org/officeDocument/2006/relationships/image" Target="../media/image281.png"/><Relationship Id="rId280" Type="http://schemas.openxmlformats.org/officeDocument/2006/relationships/image" Target="../media/image280.png"/><Relationship Id="rId28" Type="http://schemas.openxmlformats.org/officeDocument/2006/relationships/image" Target="../media/image28.png"/><Relationship Id="rId279" Type="http://schemas.openxmlformats.org/officeDocument/2006/relationships/image" Target="../media/image279.png"/><Relationship Id="rId278" Type="http://schemas.openxmlformats.org/officeDocument/2006/relationships/image" Target="../media/image278.png"/><Relationship Id="rId277" Type="http://schemas.openxmlformats.org/officeDocument/2006/relationships/image" Target="../media/image277.png"/><Relationship Id="rId276" Type="http://schemas.openxmlformats.org/officeDocument/2006/relationships/image" Target="../media/image276.png"/><Relationship Id="rId275" Type="http://schemas.openxmlformats.org/officeDocument/2006/relationships/image" Target="../media/image275.png"/><Relationship Id="rId274" Type="http://schemas.openxmlformats.org/officeDocument/2006/relationships/image" Target="../media/image274.png"/><Relationship Id="rId273" Type="http://schemas.openxmlformats.org/officeDocument/2006/relationships/image" Target="../media/image273.png"/><Relationship Id="rId272" Type="http://schemas.openxmlformats.org/officeDocument/2006/relationships/image" Target="../media/image272.png"/><Relationship Id="rId271" Type="http://schemas.openxmlformats.org/officeDocument/2006/relationships/image" Target="../media/image271.png"/><Relationship Id="rId270" Type="http://schemas.openxmlformats.org/officeDocument/2006/relationships/image" Target="../media/image270.png"/><Relationship Id="rId27" Type="http://schemas.openxmlformats.org/officeDocument/2006/relationships/image" Target="../media/image27.png"/><Relationship Id="rId269" Type="http://schemas.openxmlformats.org/officeDocument/2006/relationships/image" Target="../media/image269.png"/><Relationship Id="rId268" Type="http://schemas.openxmlformats.org/officeDocument/2006/relationships/image" Target="../media/image268.png"/><Relationship Id="rId267" Type="http://schemas.openxmlformats.org/officeDocument/2006/relationships/image" Target="../media/image267.png"/><Relationship Id="rId266" Type="http://schemas.openxmlformats.org/officeDocument/2006/relationships/image" Target="../media/image266.png"/><Relationship Id="rId265" Type="http://schemas.openxmlformats.org/officeDocument/2006/relationships/image" Target="../media/image265.png"/><Relationship Id="rId264" Type="http://schemas.openxmlformats.org/officeDocument/2006/relationships/image" Target="../media/image264.png"/><Relationship Id="rId263" Type="http://schemas.openxmlformats.org/officeDocument/2006/relationships/image" Target="../media/image263.png"/><Relationship Id="rId262" Type="http://schemas.openxmlformats.org/officeDocument/2006/relationships/image" Target="../media/image262.png"/><Relationship Id="rId261" Type="http://schemas.openxmlformats.org/officeDocument/2006/relationships/image" Target="../media/image261.png"/><Relationship Id="rId260" Type="http://schemas.openxmlformats.org/officeDocument/2006/relationships/image" Target="../media/image260.png"/><Relationship Id="rId26" Type="http://schemas.openxmlformats.org/officeDocument/2006/relationships/image" Target="../media/image26.png"/><Relationship Id="rId259" Type="http://schemas.openxmlformats.org/officeDocument/2006/relationships/image" Target="../media/image259.png"/><Relationship Id="rId258" Type="http://schemas.openxmlformats.org/officeDocument/2006/relationships/image" Target="../media/image258.png"/><Relationship Id="rId257" Type="http://schemas.openxmlformats.org/officeDocument/2006/relationships/image" Target="../media/image257.png"/><Relationship Id="rId256" Type="http://schemas.openxmlformats.org/officeDocument/2006/relationships/image" Target="../media/image256.png"/><Relationship Id="rId255" Type="http://schemas.openxmlformats.org/officeDocument/2006/relationships/image" Target="../media/image255.png"/><Relationship Id="rId254" Type="http://schemas.openxmlformats.org/officeDocument/2006/relationships/image" Target="../media/image254.png"/><Relationship Id="rId253" Type="http://schemas.openxmlformats.org/officeDocument/2006/relationships/image" Target="../media/image253.png"/><Relationship Id="rId252" Type="http://schemas.openxmlformats.org/officeDocument/2006/relationships/image" Target="../media/image252.png"/><Relationship Id="rId251" Type="http://schemas.openxmlformats.org/officeDocument/2006/relationships/image" Target="../media/image251.png"/><Relationship Id="rId250" Type="http://schemas.openxmlformats.org/officeDocument/2006/relationships/image" Target="../media/image250.png"/><Relationship Id="rId25" Type="http://schemas.openxmlformats.org/officeDocument/2006/relationships/image" Target="../media/image25.png"/><Relationship Id="rId249" Type="http://schemas.openxmlformats.org/officeDocument/2006/relationships/image" Target="../media/image249.png"/><Relationship Id="rId248" Type="http://schemas.openxmlformats.org/officeDocument/2006/relationships/image" Target="../media/image248.png"/><Relationship Id="rId247" Type="http://schemas.openxmlformats.org/officeDocument/2006/relationships/image" Target="../media/image247.png"/><Relationship Id="rId246" Type="http://schemas.openxmlformats.org/officeDocument/2006/relationships/image" Target="../media/image246.png"/><Relationship Id="rId245" Type="http://schemas.openxmlformats.org/officeDocument/2006/relationships/image" Target="../media/image245.png"/><Relationship Id="rId244" Type="http://schemas.openxmlformats.org/officeDocument/2006/relationships/image" Target="../media/image244.png"/><Relationship Id="rId243" Type="http://schemas.openxmlformats.org/officeDocument/2006/relationships/image" Target="../media/image243.png"/><Relationship Id="rId242" Type="http://schemas.openxmlformats.org/officeDocument/2006/relationships/image" Target="../media/image242.png"/><Relationship Id="rId241" Type="http://schemas.openxmlformats.org/officeDocument/2006/relationships/image" Target="../media/image241.png"/><Relationship Id="rId240" Type="http://schemas.openxmlformats.org/officeDocument/2006/relationships/image" Target="../media/image240.png"/><Relationship Id="rId24" Type="http://schemas.openxmlformats.org/officeDocument/2006/relationships/image" Target="../media/image24.png"/><Relationship Id="rId239" Type="http://schemas.openxmlformats.org/officeDocument/2006/relationships/image" Target="../media/image239.png"/><Relationship Id="rId238" Type="http://schemas.openxmlformats.org/officeDocument/2006/relationships/image" Target="../media/image238.png"/><Relationship Id="rId237" Type="http://schemas.openxmlformats.org/officeDocument/2006/relationships/image" Target="../media/image237.png"/><Relationship Id="rId236" Type="http://schemas.openxmlformats.org/officeDocument/2006/relationships/image" Target="../media/image236.png"/><Relationship Id="rId235" Type="http://schemas.openxmlformats.org/officeDocument/2006/relationships/image" Target="../media/image235.png"/><Relationship Id="rId234" Type="http://schemas.openxmlformats.org/officeDocument/2006/relationships/image" Target="../media/image234.png"/><Relationship Id="rId233" Type="http://schemas.openxmlformats.org/officeDocument/2006/relationships/image" Target="../media/image233.png"/><Relationship Id="rId232" Type="http://schemas.openxmlformats.org/officeDocument/2006/relationships/image" Target="../media/image232.png"/><Relationship Id="rId231" Type="http://schemas.openxmlformats.org/officeDocument/2006/relationships/image" Target="../media/image231.png"/><Relationship Id="rId230" Type="http://schemas.openxmlformats.org/officeDocument/2006/relationships/image" Target="../media/image230.png"/><Relationship Id="rId23" Type="http://schemas.openxmlformats.org/officeDocument/2006/relationships/image" Target="../media/image23.png"/><Relationship Id="rId229" Type="http://schemas.openxmlformats.org/officeDocument/2006/relationships/image" Target="../media/image229.png"/><Relationship Id="rId228" Type="http://schemas.openxmlformats.org/officeDocument/2006/relationships/image" Target="../media/image228.png"/><Relationship Id="rId227" Type="http://schemas.openxmlformats.org/officeDocument/2006/relationships/image" Target="../media/image227.png"/><Relationship Id="rId226" Type="http://schemas.openxmlformats.org/officeDocument/2006/relationships/image" Target="../media/image226.png"/><Relationship Id="rId225" Type="http://schemas.openxmlformats.org/officeDocument/2006/relationships/image" Target="../media/image225.png"/><Relationship Id="rId224" Type="http://schemas.openxmlformats.org/officeDocument/2006/relationships/image" Target="../media/image224.png"/><Relationship Id="rId223" Type="http://schemas.openxmlformats.org/officeDocument/2006/relationships/image" Target="../media/image223.png"/><Relationship Id="rId222" Type="http://schemas.openxmlformats.org/officeDocument/2006/relationships/image" Target="../media/image222.png"/><Relationship Id="rId221" Type="http://schemas.openxmlformats.org/officeDocument/2006/relationships/image" Target="../media/image221.png"/><Relationship Id="rId220" Type="http://schemas.openxmlformats.org/officeDocument/2006/relationships/image" Target="../media/image220.png"/><Relationship Id="rId22" Type="http://schemas.openxmlformats.org/officeDocument/2006/relationships/image" Target="../media/image22.png"/><Relationship Id="rId219" Type="http://schemas.openxmlformats.org/officeDocument/2006/relationships/image" Target="../media/image219.png"/><Relationship Id="rId218" Type="http://schemas.openxmlformats.org/officeDocument/2006/relationships/image" Target="../media/image218.png"/><Relationship Id="rId217" Type="http://schemas.openxmlformats.org/officeDocument/2006/relationships/image" Target="../media/image217.png"/><Relationship Id="rId216" Type="http://schemas.openxmlformats.org/officeDocument/2006/relationships/image" Target="../media/image216.png"/><Relationship Id="rId215" Type="http://schemas.openxmlformats.org/officeDocument/2006/relationships/image" Target="../media/image215.png"/><Relationship Id="rId214" Type="http://schemas.openxmlformats.org/officeDocument/2006/relationships/image" Target="../media/image214.png"/><Relationship Id="rId213" Type="http://schemas.openxmlformats.org/officeDocument/2006/relationships/image" Target="../media/image213.png"/><Relationship Id="rId212" Type="http://schemas.openxmlformats.org/officeDocument/2006/relationships/image" Target="../media/image212.png"/><Relationship Id="rId211" Type="http://schemas.openxmlformats.org/officeDocument/2006/relationships/image" Target="../media/image211.png"/><Relationship Id="rId210" Type="http://schemas.openxmlformats.org/officeDocument/2006/relationships/image" Target="../media/image210.png"/><Relationship Id="rId21" Type="http://schemas.openxmlformats.org/officeDocument/2006/relationships/image" Target="../media/image21.png"/><Relationship Id="rId209" Type="http://schemas.openxmlformats.org/officeDocument/2006/relationships/image" Target="../media/image209.png"/><Relationship Id="rId208" Type="http://schemas.openxmlformats.org/officeDocument/2006/relationships/image" Target="../media/image208.png"/><Relationship Id="rId207" Type="http://schemas.openxmlformats.org/officeDocument/2006/relationships/image" Target="../media/image207.png"/><Relationship Id="rId206" Type="http://schemas.openxmlformats.org/officeDocument/2006/relationships/image" Target="../media/image206.png"/><Relationship Id="rId205" Type="http://schemas.openxmlformats.org/officeDocument/2006/relationships/image" Target="../media/image205.png"/><Relationship Id="rId204" Type="http://schemas.openxmlformats.org/officeDocument/2006/relationships/image" Target="../media/image204.png"/><Relationship Id="rId203" Type="http://schemas.openxmlformats.org/officeDocument/2006/relationships/image" Target="../media/image203.png"/><Relationship Id="rId202" Type="http://schemas.openxmlformats.org/officeDocument/2006/relationships/image" Target="../media/image202.png"/><Relationship Id="rId201" Type="http://schemas.openxmlformats.org/officeDocument/2006/relationships/image" Target="../media/image201.png"/><Relationship Id="rId200" Type="http://schemas.openxmlformats.org/officeDocument/2006/relationships/image" Target="../media/image200.png"/><Relationship Id="rId20" Type="http://schemas.openxmlformats.org/officeDocument/2006/relationships/image" Target="../media/image20.png"/><Relationship Id="rId2" Type="http://schemas.openxmlformats.org/officeDocument/2006/relationships/image" Target="../media/image2.png"/><Relationship Id="rId199" Type="http://schemas.openxmlformats.org/officeDocument/2006/relationships/image" Target="../media/image199.png"/><Relationship Id="rId198" Type="http://schemas.openxmlformats.org/officeDocument/2006/relationships/image" Target="../media/image198.png"/><Relationship Id="rId197" Type="http://schemas.openxmlformats.org/officeDocument/2006/relationships/image" Target="../media/image197.png"/><Relationship Id="rId196" Type="http://schemas.openxmlformats.org/officeDocument/2006/relationships/image" Target="../media/image196.png"/><Relationship Id="rId195" Type="http://schemas.openxmlformats.org/officeDocument/2006/relationships/image" Target="../media/image195.png"/><Relationship Id="rId194" Type="http://schemas.openxmlformats.org/officeDocument/2006/relationships/image" Target="../media/image194.png"/><Relationship Id="rId193" Type="http://schemas.openxmlformats.org/officeDocument/2006/relationships/image" Target="../media/image193.png"/><Relationship Id="rId192" Type="http://schemas.openxmlformats.org/officeDocument/2006/relationships/image" Target="../media/image192.png"/><Relationship Id="rId191" Type="http://schemas.openxmlformats.org/officeDocument/2006/relationships/image" Target="../media/image191.png"/><Relationship Id="rId190" Type="http://schemas.openxmlformats.org/officeDocument/2006/relationships/image" Target="../media/image190.png"/><Relationship Id="rId19" Type="http://schemas.openxmlformats.org/officeDocument/2006/relationships/image" Target="../media/image19.png"/><Relationship Id="rId189" Type="http://schemas.openxmlformats.org/officeDocument/2006/relationships/image" Target="../media/image189.png"/><Relationship Id="rId188" Type="http://schemas.openxmlformats.org/officeDocument/2006/relationships/image" Target="../media/image188.png"/><Relationship Id="rId187" Type="http://schemas.openxmlformats.org/officeDocument/2006/relationships/image" Target="../media/image187.png"/><Relationship Id="rId186" Type="http://schemas.openxmlformats.org/officeDocument/2006/relationships/image" Target="../media/image186.png"/><Relationship Id="rId185" Type="http://schemas.openxmlformats.org/officeDocument/2006/relationships/image" Target="../media/image185.png"/><Relationship Id="rId184" Type="http://schemas.openxmlformats.org/officeDocument/2006/relationships/image" Target="../media/image184.png"/><Relationship Id="rId183" Type="http://schemas.openxmlformats.org/officeDocument/2006/relationships/image" Target="../media/image183.png"/><Relationship Id="rId182" Type="http://schemas.openxmlformats.org/officeDocument/2006/relationships/image" Target="../media/image182.png"/><Relationship Id="rId181" Type="http://schemas.openxmlformats.org/officeDocument/2006/relationships/image" Target="../media/image181.png"/><Relationship Id="rId180" Type="http://schemas.openxmlformats.org/officeDocument/2006/relationships/image" Target="../media/image180.png"/><Relationship Id="rId18" Type="http://schemas.openxmlformats.org/officeDocument/2006/relationships/image" Target="../media/image18.png"/><Relationship Id="rId179" Type="http://schemas.openxmlformats.org/officeDocument/2006/relationships/image" Target="../media/image179.png"/><Relationship Id="rId178" Type="http://schemas.openxmlformats.org/officeDocument/2006/relationships/image" Target="../media/image178.png"/><Relationship Id="rId177" Type="http://schemas.openxmlformats.org/officeDocument/2006/relationships/image" Target="../media/image177.png"/><Relationship Id="rId176" Type="http://schemas.openxmlformats.org/officeDocument/2006/relationships/image" Target="../media/image176.png"/><Relationship Id="rId175" Type="http://schemas.openxmlformats.org/officeDocument/2006/relationships/image" Target="../media/image175.png"/><Relationship Id="rId174" Type="http://schemas.openxmlformats.org/officeDocument/2006/relationships/image" Target="../media/image174.png"/><Relationship Id="rId173" Type="http://schemas.openxmlformats.org/officeDocument/2006/relationships/image" Target="../media/image173.png"/><Relationship Id="rId172" Type="http://schemas.openxmlformats.org/officeDocument/2006/relationships/image" Target="../media/image172.png"/><Relationship Id="rId171" Type="http://schemas.openxmlformats.org/officeDocument/2006/relationships/image" Target="../media/image171.png"/><Relationship Id="rId170" Type="http://schemas.openxmlformats.org/officeDocument/2006/relationships/image" Target="../media/image170.png"/><Relationship Id="rId17" Type="http://schemas.openxmlformats.org/officeDocument/2006/relationships/image" Target="../media/image17.png"/><Relationship Id="rId169" Type="http://schemas.openxmlformats.org/officeDocument/2006/relationships/image" Target="../media/image169.png"/><Relationship Id="rId168" Type="http://schemas.openxmlformats.org/officeDocument/2006/relationships/image" Target="../media/image168.png"/><Relationship Id="rId167" Type="http://schemas.openxmlformats.org/officeDocument/2006/relationships/image" Target="../media/image167.png"/><Relationship Id="rId166" Type="http://schemas.openxmlformats.org/officeDocument/2006/relationships/image" Target="../media/image166.png"/><Relationship Id="rId165" Type="http://schemas.openxmlformats.org/officeDocument/2006/relationships/image" Target="../media/image165.png"/><Relationship Id="rId164" Type="http://schemas.openxmlformats.org/officeDocument/2006/relationships/image" Target="../media/image164.png"/><Relationship Id="rId163" Type="http://schemas.openxmlformats.org/officeDocument/2006/relationships/image" Target="../media/image163.pn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png"/><Relationship Id="rId159" Type="http://schemas.openxmlformats.org/officeDocument/2006/relationships/image" Target="../media/image159.png"/><Relationship Id="rId158" Type="http://schemas.openxmlformats.org/officeDocument/2006/relationships/image" Target="../media/image158.png"/><Relationship Id="rId157" Type="http://schemas.openxmlformats.org/officeDocument/2006/relationships/image" Target="../media/image157.png"/><Relationship Id="rId156" Type="http://schemas.openxmlformats.org/officeDocument/2006/relationships/image" Target="../media/image156.png"/><Relationship Id="rId155" Type="http://schemas.openxmlformats.org/officeDocument/2006/relationships/image" Target="../media/image155.png"/><Relationship Id="rId154" Type="http://schemas.openxmlformats.org/officeDocument/2006/relationships/image" Target="../media/image154.png"/><Relationship Id="rId153" Type="http://schemas.openxmlformats.org/officeDocument/2006/relationships/image" Target="../media/image153.png"/><Relationship Id="rId152" Type="http://schemas.openxmlformats.org/officeDocument/2006/relationships/image" Target="../media/image152.png"/><Relationship Id="rId151" Type="http://schemas.openxmlformats.org/officeDocument/2006/relationships/image" Target="../media/image151.png"/><Relationship Id="rId150" Type="http://schemas.openxmlformats.org/officeDocument/2006/relationships/image" Target="../media/image150.png"/><Relationship Id="rId15" Type="http://schemas.openxmlformats.org/officeDocument/2006/relationships/image" Target="../media/image15.png"/><Relationship Id="rId149" Type="http://schemas.openxmlformats.org/officeDocument/2006/relationships/image" Target="../media/image149.png"/><Relationship Id="rId148" Type="http://schemas.openxmlformats.org/officeDocument/2006/relationships/image" Target="../media/image148.png"/><Relationship Id="rId147" Type="http://schemas.openxmlformats.org/officeDocument/2006/relationships/image" Target="../media/image147.png"/><Relationship Id="rId146" Type="http://schemas.openxmlformats.org/officeDocument/2006/relationships/image" Target="../media/image146.png"/><Relationship Id="rId145" Type="http://schemas.openxmlformats.org/officeDocument/2006/relationships/image" Target="../media/image145.png"/><Relationship Id="rId144" Type="http://schemas.openxmlformats.org/officeDocument/2006/relationships/image" Target="../media/image144.png"/><Relationship Id="rId143" Type="http://schemas.openxmlformats.org/officeDocument/2006/relationships/image" Target="../media/image143.png"/><Relationship Id="rId142" Type="http://schemas.openxmlformats.org/officeDocument/2006/relationships/image" Target="../media/image142.png"/><Relationship Id="rId141" Type="http://schemas.openxmlformats.org/officeDocument/2006/relationships/image" Target="../media/image141.png"/><Relationship Id="rId140" Type="http://schemas.openxmlformats.org/officeDocument/2006/relationships/image" Target="../media/image140.png"/><Relationship Id="rId14" Type="http://schemas.openxmlformats.org/officeDocument/2006/relationships/image" Target="../media/image14.png"/><Relationship Id="rId139" Type="http://schemas.openxmlformats.org/officeDocument/2006/relationships/image" Target="../media/image139.png"/><Relationship Id="rId138" Type="http://schemas.openxmlformats.org/officeDocument/2006/relationships/image" Target="../media/image138.png"/><Relationship Id="rId137" Type="http://schemas.openxmlformats.org/officeDocument/2006/relationships/image" Target="../media/image137.png"/><Relationship Id="rId136" Type="http://schemas.openxmlformats.org/officeDocument/2006/relationships/image" Target="../media/image136.png"/><Relationship Id="rId135" Type="http://schemas.openxmlformats.org/officeDocument/2006/relationships/image" Target="../media/image135.png"/><Relationship Id="rId134" Type="http://schemas.openxmlformats.org/officeDocument/2006/relationships/image" Target="../media/image134.png"/><Relationship Id="rId133" Type="http://schemas.openxmlformats.org/officeDocument/2006/relationships/image" Target="../media/image133.png"/><Relationship Id="rId132" Type="http://schemas.openxmlformats.org/officeDocument/2006/relationships/image" Target="../media/image132.pn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pn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png"/><Relationship Id="rId126" Type="http://schemas.openxmlformats.org/officeDocument/2006/relationships/image" Target="../media/image126.png"/><Relationship Id="rId125" Type="http://schemas.openxmlformats.org/officeDocument/2006/relationships/image" Target="../media/image125.png"/><Relationship Id="rId124" Type="http://schemas.openxmlformats.org/officeDocument/2006/relationships/image" Target="../media/image124.png"/><Relationship Id="rId123" Type="http://schemas.openxmlformats.org/officeDocument/2006/relationships/image" Target="../media/image123.png"/><Relationship Id="rId122" Type="http://schemas.openxmlformats.org/officeDocument/2006/relationships/image" Target="../media/image122.png"/><Relationship Id="rId121" Type="http://schemas.openxmlformats.org/officeDocument/2006/relationships/image" Target="../media/image121.png"/><Relationship Id="rId120" Type="http://schemas.openxmlformats.org/officeDocument/2006/relationships/image" Target="../media/image120.png"/><Relationship Id="rId12" Type="http://schemas.openxmlformats.org/officeDocument/2006/relationships/image" Target="../media/image12.png"/><Relationship Id="rId119" Type="http://schemas.openxmlformats.org/officeDocument/2006/relationships/image" Target="../media/image119.png"/><Relationship Id="rId118" Type="http://schemas.openxmlformats.org/officeDocument/2006/relationships/image" Target="../media/image118.png"/><Relationship Id="rId117" Type="http://schemas.openxmlformats.org/officeDocument/2006/relationships/image" Target="../media/image117.png"/><Relationship Id="rId116" Type="http://schemas.openxmlformats.org/officeDocument/2006/relationships/image" Target="../media/image116.png"/><Relationship Id="rId115" Type="http://schemas.openxmlformats.org/officeDocument/2006/relationships/image" Target="../media/image115.png"/><Relationship Id="rId114" Type="http://schemas.openxmlformats.org/officeDocument/2006/relationships/image" Target="../media/image114.png"/><Relationship Id="rId113" Type="http://schemas.openxmlformats.org/officeDocument/2006/relationships/image" Target="../media/image113.png"/><Relationship Id="rId112" Type="http://schemas.openxmlformats.org/officeDocument/2006/relationships/image" Target="../media/image112.png"/><Relationship Id="rId111" Type="http://schemas.openxmlformats.org/officeDocument/2006/relationships/image" Target="../media/image111.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2</xdr:row>
      <xdr:rowOff>0</xdr:rowOff>
    </xdr:from>
    <xdr:to>
      <xdr:col>8</xdr:col>
      <xdr:colOff>312420</xdr:colOff>
      <xdr:row>12</xdr:row>
      <xdr:rowOff>177800</xdr:rowOff>
    </xdr:to>
    <xdr:pic>
      <xdr:nvPicPr>
        <xdr:cNvPr id="17" name="图片 16"/>
        <xdr:cNvPicPr>
          <a:picLocks noChangeAspect="1"/>
        </xdr:cNvPicPr>
      </xdr:nvPicPr>
      <xdr:blipFill>
        <a:blip r:embed="rId1"/>
        <a:stretch>
          <a:fillRect/>
        </a:stretch>
      </xdr:blipFill>
      <xdr:spPr>
        <a:xfrm>
          <a:off x="1543050" y="400050"/>
          <a:ext cx="3695700" cy="2178050"/>
        </a:xfrm>
        <a:prstGeom prst="rect">
          <a:avLst/>
        </a:prstGeom>
        <a:noFill/>
        <a:ln w="9525">
          <a:noFill/>
        </a:ln>
      </xdr:spPr>
    </xdr:pic>
    <xdr:clientData/>
  </xdr:twoCellAnchor>
  <xdr:twoCellAnchor editAs="oneCell">
    <xdr:from>
      <xdr:col>2</xdr:col>
      <xdr:colOff>0</xdr:colOff>
      <xdr:row>14</xdr:row>
      <xdr:rowOff>0</xdr:rowOff>
    </xdr:from>
    <xdr:to>
      <xdr:col>8</xdr:col>
      <xdr:colOff>312420</xdr:colOff>
      <xdr:row>24</xdr:row>
      <xdr:rowOff>177800</xdr:rowOff>
    </xdr:to>
    <xdr:pic>
      <xdr:nvPicPr>
        <xdr:cNvPr id="18" name="图片 17"/>
        <xdr:cNvPicPr>
          <a:picLocks noChangeAspect="1"/>
        </xdr:cNvPicPr>
      </xdr:nvPicPr>
      <xdr:blipFill>
        <a:blip r:embed="rId1"/>
        <a:stretch>
          <a:fillRect/>
        </a:stretch>
      </xdr:blipFill>
      <xdr:spPr>
        <a:xfrm>
          <a:off x="1543050" y="2800350"/>
          <a:ext cx="3695700" cy="2178050"/>
        </a:xfrm>
        <a:prstGeom prst="rect">
          <a:avLst/>
        </a:prstGeom>
        <a:noFill/>
        <a:ln w="9525">
          <a:noFill/>
        </a:ln>
      </xdr:spPr>
    </xdr:pic>
    <xdr:clientData/>
  </xdr:twoCellAnchor>
  <xdr:twoCellAnchor editAs="oneCell">
    <xdr:from>
      <xdr:col>2</xdr:col>
      <xdr:colOff>0</xdr:colOff>
      <xdr:row>26</xdr:row>
      <xdr:rowOff>0</xdr:rowOff>
    </xdr:from>
    <xdr:to>
      <xdr:col>8</xdr:col>
      <xdr:colOff>312420</xdr:colOff>
      <xdr:row>36</xdr:row>
      <xdr:rowOff>177800</xdr:rowOff>
    </xdr:to>
    <xdr:pic>
      <xdr:nvPicPr>
        <xdr:cNvPr id="19" name="图片 18"/>
        <xdr:cNvPicPr>
          <a:picLocks noChangeAspect="1"/>
        </xdr:cNvPicPr>
      </xdr:nvPicPr>
      <xdr:blipFill>
        <a:blip r:embed="rId1"/>
        <a:stretch>
          <a:fillRect/>
        </a:stretch>
      </xdr:blipFill>
      <xdr:spPr>
        <a:xfrm>
          <a:off x="1543050" y="5200650"/>
          <a:ext cx="3695700" cy="2178050"/>
        </a:xfrm>
        <a:prstGeom prst="rect">
          <a:avLst/>
        </a:prstGeom>
        <a:noFill/>
        <a:ln w="9525">
          <a:noFill/>
        </a:ln>
      </xdr:spPr>
    </xdr:pic>
    <xdr:clientData/>
  </xdr:twoCellAnchor>
  <xdr:twoCellAnchor editAs="oneCell">
    <xdr:from>
      <xdr:col>2</xdr:col>
      <xdr:colOff>0</xdr:colOff>
      <xdr:row>38</xdr:row>
      <xdr:rowOff>0</xdr:rowOff>
    </xdr:from>
    <xdr:to>
      <xdr:col>8</xdr:col>
      <xdr:colOff>312420</xdr:colOff>
      <xdr:row>48</xdr:row>
      <xdr:rowOff>177800</xdr:rowOff>
    </xdr:to>
    <xdr:pic>
      <xdr:nvPicPr>
        <xdr:cNvPr id="20" name="图片 19"/>
        <xdr:cNvPicPr>
          <a:picLocks noChangeAspect="1"/>
        </xdr:cNvPicPr>
      </xdr:nvPicPr>
      <xdr:blipFill>
        <a:blip r:embed="rId1"/>
        <a:stretch>
          <a:fillRect/>
        </a:stretch>
      </xdr:blipFill>
      <xdr:spPr>
        <a:xfrm>
          <a:off x="1543050" y="7600950"/>
          <a:ext cx="3695700" cy="2178050"/>
        </a:xfrm>
        <a:prstGeom prst="rect">
          <a:avLst/>
        </a:prstGeom>
        <a:noFill/>
        <a:ln w="9525">
          <a:noFill/>
        </a:ln>
      </xdr:spPr>
    </xdr:pic>
    <xdr:clientData/>
  </xdr:twoCellAnchor>
  <xdr:twoCellAnchor editAs="oneCell">
    <xdr:from>
      <xdr:col>2</xdr:col>
      <xdr:colOff>0</xdr:colOff>
      <xdr:row>50</xdr:row>
      <xdr:rowOff>0</xdr:rowOff>
    </xdr:from>
    <xdr:to>
      <xdr:col>8</xdr:col>
      <xdr:colOff>312420</xdr:colOff>
      <xdr:row>60</xdr:row>
      <xdr:rowOff>177800</xdr:rowOff>
    </xdr:to>
    <xdr:pic>
      <xdr:nvPicPr>
        <xdr:cNvPr id="21" name="图片 20"/>
        <xdr:cNvPicPr>
          <a:picLocks noChangeAspect="1"/>
        </xdr:cNvPicPr>
      </xdr:nvPicPr>
      <xdr:blipFill>
        <a:blip r:embed="rId1"/>
        <a:stretch>
          <a:fillRect/>
        </a:stretch>
      </xdr:blipFill>
      <xdr:spPr>
        <a:xfrm>
          <a:off x="1543050" y="10001250"/>
          <a:ext cx="3695700" cy="2178050"/>
        </a:xfrm>
        <a:prstGeom prst="rect">
          <a:avLst/>
        </a:prstGeom>
        <a:noFill/>
        <a:ln w="9525">
          <a:noFill/>
        </a:ln>
      </xdr:spPr>
    </xdr:pic>
    <xdr:clientData/>
  </xdr:twoCellAnchor>
  <xdr:twoCellAnchor editAs="oneCell">
    <xdr:from>
      <xdr:col>2</xdr:col>
      <xdr:colOff>0</xdr:colOff>
      <xdr:row>62</xdr:row>
      <xdr:rowOff>0</xdr:rowOff>
    </xdr:from>
    <xdr:to>
      <xdr:col>8</xdr:col>
      <xdr:colOff>312420</xdr:colOff>
      <xdr:row>72</xdr:row>
      <xdr:rowOff>177800</xdr:rowOff>
    </xdr:to>
    <xdr:pic>
      <xdr:nvPicPr>
        <xdr:cNvPr id="22" name="图片 21"/>
        <xdr:cNvPicPr>
          <a:picLocks noChangeAspect="1"/>
        </xdr:cNvPicPr>
      </xdr:nvPicPr>
      <xdr:blipFill>
        <a:blip r:embed="rId1"/>
        <a:stretch>
          <a:fillRect/>
        </a:stretch>
      </xdr:blipFill>
      <xdr:spPr>
        <a:xfrm>
          <a:off x="1543050" y="12401550"/>
          <a:ext cx="3695700" cy="2178050"/>
        </a:xfrm>
        <a:prstGeom prst="rect">
          <a:avLst/>
        </a:prstGeom>
        <a:noFill/>
        <a:ln w="9525">
          <a:noFill/>
        </a:ln>
      </xdr:spPr>
    </xdr:pic>
    <xdr:clientData/>
  </xdr:twoCellAnchor>
  <xdr:twoCellAnchor editAs="oneCell">
    <xdr:from>
      <xdr:col>2</xdr:col>
      <xdr:colOff>0</xdr:colOff>
      <xdr:row>74</xdr:row>
      <xdr:rowOff>0</xdr:rowOff>
    </xdr:from>
    <xdr:to>
      <xdr:col>8</xdr:col>
      <xdr:colOff>312420</xdr:colOff>
      <xdr:row>84</xdr:row>
      <xdr:rowOff>177800</xdr:rowOff>
    </xdr:to>
    <xdr:pic>
      <xdr:nvPicPr>
        <xdr:cNvPr id="23" name="图片 22"/>
        <xdr:cNvPicPr>
          <a:picLocks noChangeAspect="1"/>
        </xdr:cNvPicPr>
      </xdr:nvPicPr>
      <xdr:blipFill>
        <a:blip r:embed="rId1"/>
        <a:stretch>
          <a:fillRect/>
        </a:stretch>
      </xdr:blipFill>
      <xdr:spPr>
        <a:xfrm>
          <a:off x="1543050" y="14801850"/>
          <a:ext cx="3695700" cy="2178050"/>
        </a:xfrm>
        <a:prstGeom prst="rect">
          <a:avLst/>
        </a:prstGeom>
        <a:noFill/>
        <a:ln w="9525">
          <a:noFill/>
        </a:ln>
      </xdr:spPr>
    </xdr:pic>
    <xdr:clientData/>
  </xdr:twoCellAnchor>
  <xdr:twoCellAnchor editAs="oneCell">
    <xdr:from>
      <xdr:col>2</xdr:col>
      <xdr:colOff>0</xdr:colOff>
      <xdr:row>86</xdr:row>
      <xdr:rowOff>0</xdr:rowOff>
    </xdr:from>
    <xdr:to>
      <xdr:col>8</xdr:col>
      <xdr:colOff>312420</xdr:colOff>
      <xdr:row>96</xdr:row>
      <xdr:rowOff>177800</xdr:rowOff>
    </xdr:to>
    <xdr:pic>
      <xdr:nvPicPr>
        <xdr:cNvPr id="24" name="图片 23"/>
        <xdr:cNvPicPr>
          <a:picLocks noChangeAspect="1"/>
        </xdr:cNvPicPr>
      </xdr:nvPicPr>
      <xdr:blipFill>
        <a:blip r:embed="rId1"/>
        <a:stretch>
          <a:fillRect/>
        </a:stretch>
      </xdr:blipFill>
      <xdr:spPr>
        <a:xfrm>
          <a:off x="1543050" y="17202150"/>
          <a:ext cx="3695700" cy="2178050"/>
        </a:xfrm>
        <a:prstGeom prst="rect">
          <a:avLst/>
        </a:prstGeom>
        <a:noFill/>
        <a:ln w="9525">
          <a:noFill/>
        </a:ln>
      </xdr:spPr>
    </xdr:pic>
    <xdr:clientData/>
  </xdr:twoCellAnchor>
  <xdr:twoCellAnchor editAs="oneCell">
    <xdr:from>
      <xdr:col>2</xdr:col>
      <xdr:colOff>0</xdr:colOff>
      <xdr:row>98</xdr:row>
      <xdr:rowOff>0</xdr:rowOff>
    </xdr:from>
    <xdr:to>
      <xdr:col>8</xdr:col>
      <xdr:colOff>312420</xdr:colOff>
      <xdr:row>108</xdr:row>
      <xdr:rowOff>177800</xdr:rowOff>
    </xdr:to>
    <xdr:pic>
      <xdr:nvPicPr>
        <xdr:cNvPr id="25" name="图片 24"/>
        <xdr:cNvPicPr>
          <a:picLocks noChangeAspect="1"/>
        </xdr:cNvPicPr>
      </xdr:nvPicPr>
      <xdr:blipFill>
        <a:blip r:embed="rId1"/>
        <a:stretch>
          <a:fillRect/>
        </a:stretch>
      </xdr:blipFill>
      <xdr:spPr>
        <a:xfrm>
          <a:off x="1543050" y="19602450"/>
          <a:ext cx="3695700" cy="2178050"/>
        </a:xfrm>
        <a:prstGeom prst="rect">
          <a:avLst/>
        </a:prstGeom>
        <a:noFill/>
        <a:ln w="9525">
          <a:noFill/>
        </a:ln>
      </xdr:spPr>
    </xdr:pic>
    <xdr:clientData/>
  </xdr:twoCellAnchor>
  <xdr:twoCellAnchor editAs="oneCell">
    <xdr:from>
      <xdr:col>2</xdr:col>
      <xdr:colOff>0</xdr:colOff>
      <xdr:row>110</xdr:row>
      <xdr:rowOff>0</xdr:rowOff>
    </xdr:from>
    <xdr:to>
      <xdr:col>8</xdr:col>
      <xdr:colOff>312420</xdr:colOff>
      <xdr:row>120</xdr:row>
      <xdr:rowOff>177800</xdr:rowOff>
    </xdr:to>
    <xdr:pic>
      <xdr:nvPicPr>
        <xdr:cNvPr id="26" name="图片 25"/>
        <xdr:cNvPicPr>
          <a:picLocks noChangeAspect="1"/>
        </xdr:cNvPicPr>
      </xdr:nvPicPr>
      <xdr:blipFill>
        <a:blip r:embed="rId1"/>
        <a:stretch>
          <a:fillRect/>
        </a:stretch>
      </xdr:blipFill>
      <xdr:spPr>
        <a:xfrm>
          <a:off x="1543050" y="22002750"/>
          <a:ext cx="3695700" cy="2178050"/>
        </a:xfrm>
        <a:prstGeom prst="rect">
          <a:avLst/>
        </a:prstGeom>
        <a:noFill/>
        <a:ln w="9525">
          <a:noFill/>
        </a:ln>
      </xdr:spPr>
    </xdr:pic>
    <xdr:clientData/>
  </xdr:twoCellAnchor>
  <xdr:twoCellAnchor editAs="oneCell">
    <xdr:from>
      <xdr:col>2</xdr:col>
      <xdr:colOff>0</xdr:colOff>
      <xdr:row>122</xdr:row>
      <xdr:rowOff>0</xdr:rowOff>
    </xdr:from>
    <xdr:to>
      <xdr:col>8</xdr:col>
      <xdr:colOff>312420</xdr:colOff>
      <xdr:row>132</xdr:row>
      <xdr:rowOff>177800</xdr:rowOff>
    </xdr:to>
    <xdr:pic>
      <xdr:nvPicPr>
        <xdr:cNvPr id="27" name="图片 26"/>
        <xdr:cNvPicPr>
          <a:picLocks noChangeAspect="1"/>
        </xdr:cNvPicPr>
      </xdr:nvPicPr>
      <xdr:blipFill>
        <a:blip r:embed="rId1"/>
        <a:stretch>
          <a:fillRect/>
        </a:stretch>
      </xdr:blipFill>
      <xdr:spPr>
        <a:xfrm>
          <a:off x="1543050" y="24403050"/>
          <a:ext cx="3695700" cy="2178050"/>
        </a:xfrm>
        <a:prstGeom prst="rect">
          <a:avLst/>
        </a:prstGeom>
        <a:noFill/>
        <a:ln w="9525">
          <a:noFill/>
        </a:ln>
      </xdr:spPr>
    </xdr:pic>
    <xdr:clientData/>
  </xdr:twoCellAnchor>
  <xdr:twoCellAnchor editAs="oneCell">
    <xdr:from>
      <xdr:col>2</xdr:col>
      <xdr:colOff>9525</xdr:colOff>
      <xdr:row>134</xdr:row>
      <xdr:rowOff>0</xdr:rowOff>
    </xdr:from>
    <xdr:to>
      <xdr:col>8</xdr:col>
      <xdr:colOff>312420</xdr:colOff>
      <xdr:row>144</xdr:row>
      <xdr:rowOff>143510</xdr:rowOff>
    </xdr:to>
    <xdr:pic>
      <xdr:nvPicPr>
        <xdr:cNvPr id="28" name="图片 27"/>
        <xdr:cNvPicPr>
          <a:picLocks noChangeAspect="1"/>
        </xdr:cNvPicPr>
      </xdr:nvPicPr>
      <xdr:blipFill>
        <a:blip r:embed="rId2"/>
        <a:stretch>
          <a:fillRect/>
        </a:stretch>
      </xdr:blipFill>
      <xdr:spPr>
        <a:xfrm>
          <a:off x="1552575" y="26803350"/>
          <a:ext cx="3686175" cy="2143760"/>
        </a:xfrm>
        <a:prstGeom prst="rect">
          <a:avLst/>
        </a:prstGeom>
        <a:noFill/>
        <a:ln w="9525">
          <a:noFill/>
        </a:ln>
      </xdr:spPr>
    </xdr:pic>
    <xdr:clientData/>
  </xdr:twoCellAnchor>
  <xdr:twoCellAnchor editAs="oneCell">
    <xdr:from>
      <xdr:col>2</xdr:col>
      <xdr:colOff>0</xdr:colOff>
      <xdr:row>146</xdr:row>
      <xdr:rowOff>0</xdr:rowOff>
    </xdr:from>
    <xdr:to>
      <xdr:col>8</xdr:col>
      <xdr:colOff>312420</xdr:colOff>
      <xdr:row>156</xdr:row>
      <xdr:rowOff>143510</xdr:rowOff>
    </xdr:to>
    <xdr:pic>
      <xdr:nvPicPr>
        <xdr:cNvPr id="29" name="图片 28"/>
        <xdr:cNvPicPr>
          <a:picLocks noChangeAspect="1"/>
        </xdr:cNvPicPr>
      </xdr:nvPicPr>
      <xdr:blipFill>
        <a:blip r:embed="rId2"/>
        <a:stretch>
          <a:fillRect/>
        </a:stretch>
      </xdr:blipFill>
      <xdr:spPr>
        <a:xfrm>
          <a:off x="1543050" y="29203650"/>
          <a:ext cx="3695700" cy="2143760"/>
        </a:xfrm>
        <a:prstGeom prst="rect">
          <a:avLst/>
        </a:prstGeom>
        <a:noFill/>
        <a:ln w="9525">
          <a:noFill/>
        </a:ln>
      </xdr:spPr>
    </xdr:pic>
    <xdr:clientData/>
  </xdr:twoCellAnchor>
  <xdr:twoCellAnchor editAs="oneCell">
    <xdr:from>
      <xdr:col>2</xdr:col>
      <xdr:colOff>0</xdr:colOff>
      <xdr:row>158</xdr:row>
      <xdr:rowOff>0</xdr:rowOff>
    </xdr:from>
    <xdr:to>
      <xdr:col>8</xdr:col>
      <xdr:colOff>312420</xdr:colOff>
      <xdr:row>168</xdr:row>
      <xdr:rowOff>143510</xdr:rowOff>
    </xdr:to>
    <xdr:pic>
      <xdr:nvPicPr>
        <xdr:cNvPr id="30" name="图片 29"/>
        <xdr:cNvPicPr>
          <a:picLocks noChangeAspect="1"/>
        </xdr:cNvPicPr>
      </xdr:nvPicPr>
      <xdr:blipFill>
        <a:blip r:embed="rId2"/>
        <a:stretch>
          <a:fillRect/>
        </a:stretch>
      </xdr:blipFill>
      <xdr:spPr>
        <a:xfrm>
          <a:off x="1543050" y="31603950"/>
          <a:ext cx="3695700" cy="2143760"/>
        </a:xfrm>
        <a:prstGeom prst="rect">
          <a:avLst/>
        </a:prstGeom>
        <a:noFill/>
        <a:ln w="9525">
          <a:noFill/>
        </a:ln>
      </xdr:spPr>
    </xdr:pic>
    <xdr:clientData/>
  </xdr:twoCellAnchor>
  <xdr:twoCellAnchor editAs="oneCell">
    <xdr:from>
      <xdr:col>2</xdr:col>
      <xdr:colOff>0</xdr:colOff>
      <xdr:row>170</xdr:row>
      <xdr:rowOff>0</xdr:rowOff>
    </xdr:from>
    <xdr:to>
      <xdr:col>8</xdr:col>
      <xdr:colOff>312420</xdr:colOff>
      <xdr:row>180</xdr:row>
      <xdr:rowOff>143510</xdr:rowOff>
    </xdr:to>
    <xdr:pic>
      <xdr:nvPicPr>
        <xdr:cNvPr id="31" name="图片 30"/>
        <xdr:cNvPicPr>
          <a:picLocks noChangeAspect="1"/>
        </xdr:cNvPicPr>
      </xdr:nvPicPr>
      <xdr:blipFill>
        <a:blip r:embed="rId2"/>
        <a:stretch>
          <a:fillRect/>
        </a:stretch>
      </xdr:blipFill>
      <xdr:spPr>
        <a:xfrm>
          <a:off x="1543050" y="34004250"/>
          <a:ext cx="3695700" cy="2143760"/>
        </a:xfrm>
        <a:prstGeom prst="rect">
          <a:avLst/>
        </a:prstGeom>
        <a:noFill/>
        <a:ln w="9525">
          <a:noFill/>
        </a:ln>
      </xdr:spPr>
    </xdr:pic>
    <xdr:clientData/>
  </xdr:twoCellAnchor>
  <xdr:twoCellAnchor editAs="oneCell">
    <xdr:from>
      <xdr:col>2</xdr:col>
      <xdr:colOff>0</xdr:colOff>
      <xdr:row>182</xdr:row>
      <xdr:rowOff>0</xdr:rowOff>
    </xdr:from>
    <xdr:to>
      <xdr:col>8</xdr:col>
      <xdr:colOff>235585</xdr:colOff>
      <xdr:row>192</xdr:row>
      <xdr:rowOff>143510</xdr:rowOff>
    </xdr:to>
    <xdr:pic>
      <xdr:nvPicPr>
        <xdr:cNvPr id="32" name="图片 31"/>
        <xdr:cNvPicPr>
          <a:picLocks noChangeAspect="1"/>
        </xdr:cNvPicPr>
      </xdr:nvPicPr>
      <xdr:blipFill>
        <a:blip r:embed="rId3"/>
        <a:stretch>
          <a:fillRect/>
        </a:stretch>
      </xdr:blipFill>
      <xdr:spPr>
        <a:xfrm>
          <a:off x="1543050" y="36404550"/>
          <a:ext cx="3618865" cy="2143760"/>
        </a:xfrm>
        <a:prstGeom prst="rect">
          <a:avLst/>
        </a:prstGeom>
        <a:noFill/>
        <a:ln w="9525">
          <a:noFill/>
        </a:ln>
      </xdr:spPr>
    </xdr:pic>
    <xdr:clientData/>
  </xdr:twoCellAnchor>
  <xdr:twoCellAnchor editAs="oneCell">
    <xdr:from>
      <xdr:col>2</xdr:col>
      <xdr:colOff>0</xdr:colOff>
      <xdr:row>194</xdr:row>
      <xdr:rowOff>0</xdr:rowOff>
    </xdr:from>
    <xdr:to>
      <xdr:col>8</xdr:col>
      <xdr:colOff>235585</xdr:colOff>
      <xdr:row>204</xdr:row>
      <xdr:rowOff>143510</xdr:rowOff>
    </xdr:to>
    <xdr:pic>
      <xdr:nvPicPr>
        <xdr:cNvPr id="33" name="图片 32"/>
        <xdr:cNvPicPr>
          <a:picLocks noChangeAspect="1"/>
        </xdr:cNvPicPr>
      </xdr:nvPicPr>
      <xdr:blipFill>
        <a:blip r:embed="rId3"/>
        <a:stretch>
          <a:fillRect/>
        </a:stretch>
      </xdr:blipFill>
      <xdr:spPr>
        <a:xfrm>
          <a:off x="1543050" y="38804850"/>
          <a:ext cx="3618865" cy="2143760"/>
        </a:xfrm>
        <a:prstGeom prst="rect">
          <a:avLst/>
        </a:prstGeom>
        <a:noFill/>
        <a:ln w="9525">
          <a:noFill/>
        </a:ln>
      </xdr:spPr>
    </xdr:pic>
    <xdr:clientData/>
  </xdr:twoCellAnchor>
  <xdr:twoCellAnchor editAs="oneCell">
    <xdr:from>
      <xdr:col>2</xdr:col>
      <xdr:colOff>0</xdr:colOff>
      <xdr:row>206</xdr:row>
      <xdr:rowOff>0</xdr:rowOff>
    </xdr:from>
    <xdr:to>
      <xdr:col>8</xdr:col>
      <xdr:colOff>235585</xdr:colOff>
      <xdr:row>216</xdr:row>
      <xdr:rowOff>143510</xdr:rowOff>
    </xdr:to>
    <xdr:pic>
      <xdr:nvPicPr>
        <xdr:cNvPr id="34" name="图片 33"/>
        <xdr:cNvPicPr>
          <a:picLocks noChangeAspect="1"/>
        </xdr:cNvPicPr>
      </xdr:nvPicPr>
      <xdr:blipFill>
        <a:blip r:embed="rId3"/>
        <a:stretch>
          <a:fillRect/>
        </a:stretch>
      </xdr:blipFill>
      <xdr:spPr>
        <a:xfrm>
          <a:off x="1543050" y="41205150"/>
          <a:ext cx="3618865" cy="2143760"/>
        </a:xfrm>
        <a:prstGeom prst="rect">
          <a:avLst/>
        </a:prstGeom>
        <a:noFill/>
        <a:ln w="9525">
          <a:noFill/>
        </a:ln>
      </xdr:spPr>
    </xdr:pic>
    <xdr:clientData/>
  </xdr:twoCellAnchor>
  <xdr:twoCellAnchor editAs="oneCell">
    <xdr:from>
      <xdr:col>2</xdr:col>
      <xdr:colOff>0</xdr:colOff>
      <xdr:row>218</xdr:row>
      <xdr:rowOff>0</xdr:rowOff>
    </xdr:from>
    <xdr:to>
      <xdr:col>8</xdr:col>
      <xdr:colOff>247650</xdr:colOff>
      <xdr:row>228</xdr:row>
      <xdr:rowOff>99695</xdr:rowOff>
    </xdr:to>
    <xdr:pic>
      <xdr:nvPicPr>
        <xdr:cNvPr id="35" name="图片 34"/>
        <xdr:cNvPicPr>
          <a:picLocks noChangeAspect="1"/>
        </xdr:cNvPicPr>
      </xdr:nvPicPr>
      <xdr:blipFill>
        <a:blip r:embed="rId4"/>
        <a:stretch>
          <a:fillRect/>
        </a:stretch>
      </xdr:blipFill>
      <xdr:spPr>
        <a:xfrm>
          <a:off x="1543050" y="43605450"/>
          <a:ext cx="3630930" cy="2099945"/>
        </a:xfrm>
        <a:prstGeom prst="rect">
          <a:avLst/>
        </a:prstGeom>
        <a:noFill/>
        <a:ln w="9525">
          <a:noFill/>
        </a:ln>
      </xdr:spPr>
    </xdr:pic>
    <xdr:clientData/>
  </xdr:twoCellAnchor>
  <xdr:twoCellAnchor editAs="oneCell">
    <xdr:from>
      <xdr:col>2</xdr:col>
      <xdr:colOff>0</xdr:colOff>
      <xdr:row>230</xdr:row>
      <xdr:rowOff>0</xdr:rowOff>
    </xdr:from>
    <xdr:to>
      <xdr:col>8</xdr:col>
      <xdr:colOff>247650</xdr:colOff>
      <xdr:row>240</xdr:row>
      <xdr:rowOff>99695</xdr:rowOff>
    </xdr:to>
    <xdr:pic>
      <xdr:nvPicPr>
        <xdr:cNvPr id="36" name="图片 35"/>
        <xdr:cNvPicPr>
          <a:picLocks noChangeAspect="1"/>
        </xdr:cNvPicPr>
      </xdr:nvPicPr>
      <xdr:blipFill>
        <a:blip r:embed="rId4"/>
        <a:stretch>
          <a:fillRect/>
        </a:stretch>
      </xdr:blipFill>
      <xdr:spPr>
        <a:xfrm>
          <a:off x="1543050" y="46005750"/>
          <a:ext cx="3630930" cy="2099945"/>
        </a:xfrm>
        <a:prstGeom prst="rect">
          <a:avLst/>
        </a:prstGeom>
        <a:noFill/>
        <a:ln w="9525">
          <a:noFill/>
        </a:ln>
      </xdr:spPr>
    </xdr:pic>
    <xdr:clientData/>
  </xdr:twoCellAnchor>
  <xdr:twoCellAnchor editAs="oneCell">
    <xdr:from>
      <xdr:col>2</xdr:col>
      <xdr:colOff>0</xdr:colOff>
      <xdr:row>242</xdr:row>
      <xdr:rowOff>0</xdr:rowOff>
    </xdr:from>
    <xdr:to>
      <xdr:col>8</xdr:col>
      <xdr:colOff>247650</xdr:colOff>
      <xdr:row>252</xdr:row>
      <xdr:rowOff>99695</xdr:rowOff>
    </xdr:to>
    <xdr:pic>
      <xdr:nvPicPr>
        <xdr:cNvPr id="37" name="图片 36"/>
        <xdr:cNvPicPr>
          <a:picLocks noChangeAspect="1"/>
        </xdr:cNvPicPr>
      </xdr:nvPicPr>
      <xdr:blipFill>
        <a:blip r:embed="rId4"/>
        <a:stretch>
          <a:fillRect/>
        </a:stretch>
      </xdr:blipFill>
      <xdr:spPr>
        <a:xfrm>
          <a:off x="1543050" y="48406050"/>
          <a:ext cx="3630930" cy="2099945"/>
        </a:xfrm>
        <a:prstGeom prst="rect">
          <a:avLst/>
        </a:prstGeom>
        <a:noFill/>
        <a:ln w="9525">
          <a:noFill/>
        </a:ln>
      </xdr:spPr>
    </xdr:pic>
    <xdr:clientData/>
  </xdr:twoCellAnchor>
  <xdr:twoCellAnchor editAs="oneCell">
    <xdr:from>
      <xdr:col>2</xdr:col>
      <xdr:colOff>0</xdr:colOff>
      <xdr:row>254</xdr:row>
      <xdr:rowOff>0</xdr:rowOff>
    </xdr:from>
    <xdr:to>
      <xdr:col>8</xdr:col>
      <xdr:colOff>247650</xdr:colOff>
      <xdr:row>264</xdr:row>
      <xdr:rowOff>99695</xdr:rowOff>
    </xdr:to>
    <xdr:pic>
      <xdr:nvPicPr>
        <xdr:cNvPr id="38" name="图片 37"/>
        <xdr:cNvPicPr>
          <a:picLocks noChangeAspect="1"/>
        </xdr:cNvPicPr>
      </xdr:nvPicPr>
      <xdr:blipFill>
        <a:blip r:embed="rId4"/>
        <a:stretch>
          <a:fillRect/>
        </a:stretch>
      </xdr:blipFill>
      <xdr:spPr>
        <a:xfrm>
          <a:off x="1543050" y="50806350"/>
          <a:ext cx="3630930" cy="2099945"/>
        </a:xfrm>
        <a:prstGeom prst="rect">
          <a:avLst/>
        </a:prstGeom>
        <a:noFill/>
        <a:ln w="9525">
          <a:noFill/>
        </a:ln>
      </xdr:spPr>
    </xdr:pic>
    <xdr:clientData/>
  </xdr:twoCellAnchor>
  <xdr:twoCellAnchor editAs="oneCell">
    <xdr:from>
      <xdr:col>2</xdr:col>
      <xdr:colOff>0</xdr:colOff>
      <xdr:row>266</xdr:row>
      <xdr:rowOff>0</xdr:rowOff>
    </xdr:from>
    <xdr:to>
      <xdr:col>8</xdr:col>
      <xdr:colOff>247650</xdr:colOff>
      <xdr:row>276</xdr:row>
      <xdr:rowOff>99695</xdr:rowOff>
    </xdr:to>
    <xdr:pic>
      <xdr:nvPicPr>
        <xdr:cNvPr id="39" name="图片 38"/>
        <xdr:cNvPicPr>
          <a:picLocks noChangeAspect="1"/>
        </xdr:cNvPicPr>
      </xdr:nvPicPr>
      <xdr:blipFill>
        <a:blip r:embed="rId4"/>
        <a:stretch>
          <a:fillRect/>
        </a:stretch>
      </xdr:blipFill>
      <xdr:spPr>
        <a:xfrm>
          <a:off x="1543050" y="53206650"/>
          <a:ext cx="3630930" cy="2099945"/>
        </a:xfrm>
        <a:prstGeom prst="rect">
          <a:avLst/>
        </a:prstGeom>
        <a:noFill/>
        <a:ln w="9525">
          <a:noFill/>
        </a:ln>
      </xdr:spPr>
    </xdr:pic>
    <xdr:clientData/>
  </xdr:twoCellAnchor>
  <xdr:twoCellAnchor editAs="oneCell">
    <xdr:from>
      <xdr:col>2</xdr:col>
      <xdr:colOff>0</xdr:colOff>
      <xdr:row>278</xdr:row>
      <xdr:rowOff>0</xdr:rowOff>
    </xdr:from>
    <xdr:to>
      <xdr:col>8</xdr:col>
      <xdr:colOff>247650</xdr:colOff>
      <xdr:row>288</xdr:row>
      <xdr:rowOff>99695</xdr:rowOff>
    </xdr:to>
    <xdr:pic>
      <xdr:nvPicPr>
        <xdr:cNvPr id="40" name="图片 39"/>
        <xdr:cNvPicPr>
          <a:picLocks noChangeAspect="1"/>
        </xdr:cNvPicPr>
      </xdr:nvPicPr>
      <xdr:blipFill>
        <a:blip r:embed="rId4"/>
        <a:stretch>
          <a:fillRect/>
        </a:stretch>
      </xdr:blipFill>
      <xdr:spPr>
        <a:xfrm>
          <a:off x="1543050" y="55606950"/>
          <a:ext cx="3630930" cy="2099945"/>
        </a:xfrm>
        <a:prstGeom prst="rect">
          <a:avLst/>
        </a:prstGeom>
        <a:noFill/>
        <a:ln w="9525">
          <a:noFill/>
        </a:ln>
      </xdr:spPr>
    </xdr:pic>
    <xdr:clientData/>
  </xdr:twoCellAnchor>
  <xdr:twoCellAnchor editAs="oneCell">
    <xdr:from>
      <xdr:col>2</xdr:col>
      <xdr:colOff>0</xdr:colOff>
      <xdr:row>290</xdr:row>
      <xdr:rowOff>0</xdr:rowOff>
    </xdr:from>
    <xdr:to>
      <xdr:col>8</xdr:col>
      <xdr:colOff>247650</xdr:colOff>
      <xdr:row>300</xdr:row>
      <xdr:rowOff>99695</xdr:rowOff>
    </xdr:to>
    <xdr:pic>
      <xdr:nvPicPr>
        <xdr:cNvPr id="41" name="图片 40"/>
        <xdr:cNvPicPr>
          <a:picLocks noChangeAspect="1"/>
        </xdr:cNvPicPr>
      </xdr:nvPicPr>
      <xdr:blipFill>
        <a:blip r:embed="rId4"/>
        <a:stretch>
          <a:fillRect/>
        </a:stretch>
      </xdr:blipFill>
      <xdr:spPr>
        <a:xfrm>
          <a:off x="1543050" y="58007250"/>
          <a:ext cx="3630930" cy="2099945"/>
        </a:xfrm>
        <a:prstGeom prst="rect">
          <a:avLst/>
        </a:prstGeom>
        <a:noFill/>
        <a:ln w="9525">
          <a:noFill/>
        </a:ln>
      </xdr:spPr>
    </xdr:pic>
    <xdr:clientData/>
  </xdr:twoCellAnchor>
  <xdr:twoCellAnchor editAs="oneCell">
    <xdr:from>
      <xdr:col>2</xdr:col>
      <xdr:colOff>0</xdr:colOff>
      <xdr:row>302</xdr:row>
      <xdr:rowOff>0</xdr:rowOff>
    </xdr:from>
    <xdr:to>
      <xdr:col>8</xdr:col>
      <xdr:colOff>355600</xdr:colOff>
      <xdr:row>313</xdr:row>
      <xdr:rowOff>28575</xdr:rowOff>
    </xdr:to>
    <xdr:pic>
      <xdr:nvPicPr>
        <xdr:cNvPr id="42" name="图片 41"/>
        <xdr:cNvPicPr>
          <a:picLocks noChangeAspect="1"/>
        </xdr:cNvPicPr>
      </xdr:nvPicPr>
      <xdr:blipFill>
        <a:blip r:embed="rId5"/>
        <a:stretch>
          <a:fillRect/>
        </a:stretch>
      </xdr:blipFill>
      <xdr:spPr>
        <a:xfrm>
          <a:off x="1543050" y="60407550"/>
          <a:ext cx="3738880" cy="2228850"/>
        </a:xfrm>
        <a:prstGeom prst="rect">
          <a:avLst/>
        </a:prstGeom>
        <a:noFill/>
        <a:ln w="9525">
          <a:noFill/>
        </a:ln>
      </xdr:spPr>
    </xdr:pic>
    <xdr:clientData/>
  </xdr:twoCellAnchor>
  <xdr:twoCellAnchor editAs="oneCell">
    <xdr:from>
      <xdr:col>2</xdr:col>
      <xdr:colOff>0</xdr:colOff>
      <xdr:row>314</xdr:row>
      <xdr:rowOff>0</xdr:rowOff>
    </xdr:from>
    <xdr:to>
      <xdr:col>9</xdr:col>
      <xdr:colOff>194945</xdr:colOff>
      <xdr:row>324</xdr:row>
      <xdr:rowOff>124460</xdr:rowOff>
    </xdr:to>
    <xdr:pic>
      <xdr:nvPicPr>
        <xdr:cNvPr id="43" name="图片 42"/>
        <xdr:cNvPicPr>
          <a:picLocks noChangeAspect="1"/>
        </xdr:cNvPicPr>
      </xdr:nvPicPr>
      <xdr:blipFill>
        <a:blip r:embed="rId6"/>
        <a:stretch>
          <a:fillRect/>
        </a:stretch>
      </xdr:blipFill>
      <xdr:spPr>
        <a:xfrm>
          <a:off x="1543050" y="62807850"/>
          <a:ext cx="3945890" cy="2124710"/>
        </a:xfrm>
        <a:prstGeom prst="rect">
          <a:avLst/>
        </a:prstGeom>
        <a:noFill/>
        <a:ln w="9525">
          <a:noFill/>
        </a:ln>
      </xdr:spPr>
    </xdr:pic>
    <xdr:clientData/>
  </xdr:twoCellAnchor>
  <xdr:twoCellAnchor editAs="oneCell">
    <xdr:from>
      <xdr:col>2</xdr:col>
      <xdr:colOff>0</xdr:colOff>
      <xdr:row>326</xdr:row>
      <xdr:rowOff>0</xdr:rowOff>
    </xdr:from>
    <xdr:to>
      <xdr:col>9</xdr:col>
      <xdr:colOff>194945</xdr:colOff>
      <xdr:row>336</xdr:row>
      <xdr:rowOff>124460</xdr:rowOff>
    </xdr:to>
    <xdr:pic>
      <xdr:nvPicPr>
        <xdr:cNvPr id="44" name="图片 43"/>
        <xdr:cNvPicPr>
          <a:picLocks noChangeAspect="1"/>
        </xdr:cNvPicPr>
      </xdr:nvPicPr>
      <xdr:blipFill>
        <a:blip r:embed="rId6"/>
        <a:stretch>
          <a:fillRect/>
        </a:stretch>
      </xdr:blipFill>
      <xdr:spPr>
        <a:xfrm>
          <a:off x="1543050" y="65208150"/>
          <a:ext cx="3945890" cy="2124710"/>
        </a:xfrm>
        <a:prstGeom prst="rect">
          <a:avLst/>
        </a:prstGeom>
        <a:noFill/>
        <a:ln w="9525">
          <a:noFill/>
        </a:ln>
      </xdr:spPr>
    </xdr:pic>
    <xdr:clientData/>
  </xdr:twoCellAnchor>
  <xdr:twoCellAnchor editAs="oneCell">
    <xdr:from>
      <xdr:col>2</xdr:col>
      <xdr:colOff>0</xdr:colOff>
      <xdr:row>338</xdr:row>
      <xdr:rowOff>0</xdr:rowOff>
    </xdr:from>
    <xdr:to>
      <xdr:col>9</xdr:col>
      <xdr:colOff>194945</xdr:colOff>
      <xdr:row>348</xdr:row>
      <xdr:rowOff>124460</xdr:rowOff>
    </xdr:to>
    <xdr:pic>
      <xdr:nvPicPr>
        <xdr:cNvPr id="45" name="图片 44"/>
        <xdr:cNvPicPr>
          <a:picLocks noChangeAspect="1"/>
        </xdr:cNvPicPr>
      </xdr:nvPicPr>
      <xdr:blipFill>
        <a:blip r:embed="rId6"/>
        <a:stretch>
          <a:fillRect/>
        </a:stretch>
      </xdr:blipFill>
      <xdr:spPr>
        <a:xfrm>
          <a:off x="1543050" y="67608450"/>
          <a:ext cx="3945890" cy="2124710"/>
        </a:xfrm>
        <a:prstGeom prst="rect">
          <a:avLst/>
        </a:prstGeom>
        <a:noFill/>
        <a:ln w="9525">
          <a:noFill/>
        </a:ln>
      </xdr:spPr>
    </xdr:pic>
    <xdr:clientData/>
  </xdr:twoCellAnchor>
  <xdr:twoCellAnchor editAs="oneCell">
    <xdr:from>
      <xdr:col>2</xdr:col>
      <xdr:colOff>0</xdr:colOff>
      <xdr:row>350</xdr:row>
      <xdr:rowOff>0</xdr:rowOff>
    </xdr:from>
    <xdr:to>
      <xdr:col>9</xdr:col>
      <xdr:colOff>194945</xdr:colOff>
      <xdr:row>360</xdr:row>
      <xdr:rowOff>124460</xdr:rowOff>
    </xdr:to>
    <xdr:pic>
      <xdr:nvPicPr>
        <xdr:cNvPr id="46" name="图片 45"/>
        <xdr:cNvPicPr>
          <a:picLocks noChangeAspect="1"/>
        </xdr:cNvPicPr>
      </xdr:nvPicPr>
      <xdr:blipFill>
        <a:blip r:embed="rId6"/>
        <a:stretch>
          <a:fillRect/>
        </a:stretch>
      </xdr:blipFill>
      <xdr:spPr>
        <a:xfrm>
          <a:off x="1543050" y="70008750"/>
          <a:ext cx="3945890" cy="2124710"/>
        </a:xfrm>
        <a:prstGeom prst="rect">
          <a:avLst/>
        </a:prstGeom>
        <a:noFill/>
        <a:ln w="9525">
          <a:noFill/>
        </a:ln>
      </xdr:spPr>
    </xdr:pic>
    <xdr:clientData/>
  </xdr:twoCellAnchor>
  <xdr:twoCellAnchor editAs="oneCell">
    <xdr:from>
      <xdr:col>2</xdr:col>
      <xdr:colOff>0</xdr:colOff>
      <xdr:row>361</xdr:row>
      <xdr:rowOff>161925</xdr:rowOff>
    </xdr:from>
    <xdr:to>
      <xdr:col>8</xdr:col>
      <xdr:colOff>95885</xdr:colOff>
      <xdr:row>372</xdr:row>
      <xdr:rowOff>111760</xdr:rowOff>
    </xdr:to>
    <xdr:pic>
      <xdr:nvPicPr>
        <xdr:cNvPr id="48" name="图片 47"/>
        <xdr:cNvPicPr>
          <a:picLocks noChangeAspect="1"/>
        </xdr:cNvPicPr>
      </xdr:nvPicPr>
      <xdr:blipFill>
        <a:blip r:embed="rId7"/>
        <a:stretch>
          <a:fillRect/>
        </a:stretch>
      </xdr:blipFill>
      <xdr:spPr>
        <a:xfrm>
          <a:off x="1543050" y="72370950"/>
          <a:ext cx="3479165" cy="2150110"/>
        </a:xfrm>
        <a:prstGeom prst="rect">
          <a:avLst/>
        </a:prstGeom>
        <a:noFill/>
        <a:ln w="9525">
          <a:noFill/>
        </a:ln>
      </xdr:spPr>
    </xdr:pic>
    <xdr:clientData/>
  </xdr:twoCellAnchor>
  <xdr:twoCellAnchor editAs="oneCell">
    <xdr:from>
      <xdr:col>2</xdr:col>
      <xdr:colOff>0</xdr:colOff>
      <xdr:row>374</xdr:row>
      <xdr:rowOff>0</xdr:rowOff>
    </xdr:from>
    <xdr:to>
      <xdr:col>8</xdr:col>
      <xdr:colOff>95885</xdr:colOff>
      <xdr:row>384</xdr:row>
      <xdr:rowOff>130810</xdr:rowOff>
    </xdr:to>
    <xdr:pic>
      <xdr:nvPicPr>
        <xdr:cNvPr id="49" name="图片 48"/>
        <xdr:cNvPicPr>
          <a:picLocks noChangeAspect="1"/>
        </xdr:cNvPicPr>
      </xdr:nvPicPr>
      <xdr:blipFill>
        <a:blip r:embed="rId7"/>
        <a:stretch>
          <a:fillRect/>
        </a:stretch>
      </xdr:blipFill>
      <xdr:spPr>
        <a:xfrm>
          <a:off x="1543050" y="74809350"/>
          <a:ext cx="3479165" cy="2131060"/>
        </a:xfrm>
        <a:prstGeom prst="rect">
          <a:avLst/>
        </a:prstGeom>
        <a:noFill/>
        <a:ln w="9525">
          <a:noFill/>
        </a:ln>
      </xdr:spPr>
    </xdr:pic>
    <xdr:clientData/>
  </xdr:twoCellAnchor>
  <xdr:twoCellAnchor editAs="oneCell">
    <xdr:from>
      <xdr:col>2</xdr:col>
      <xdr:colOff>0</xdr:colOff>
      <xdr:row>386</xdr:row>
      <xdr:rowOff>0</xdr:rowOff>
    </xdr:from>
    <xdr:to>
      <xdr:col>8</xdr:col>
      <xdr:colOff>269875</xdr:colOff>
      <xdr:row>396</xdr:row>
      <xdr:rowOff>133985</xdr:rowOff>
    </xdr:to>
    <xdr:pic>
      <xdr:nvPicPr>
        <xdr:cNvPr id="50" name="图片 49"/>
        <xdr:cNvPicPr>
          <a:picLocks noChangeAspect="1"/>
        </xdr:cNvPicPr>
      </xdr:nvPicPr>
      <xdr:blipFill>
        <a:blip r:embed="rId8"/>
        <a:stretch>
          <a:fillRect/>
        </a:stretch>
      </xdr:blipFill>
      <xdr:spPr>
        <a:xfrm>
          <a:off x="1543050" y="77209650"/>
          <a:ext cx="3653155" cy="2134235"/>
        </a:xfrm>
        <a:prstGeom prst="rect">
          <a:avLst/>
        </a:prstGeom>
        <a:noFill/>
        <a:ln w="9525">
          <a:noFill/>
        </a:ln>
      </xdr:spPr>
    </xdr:pic>
    <xdr:clientData/>
  </xdr:twoCellAnchor>
  <xdr:twoCellAnchor editAs="oneCell">
    <xdr:from>
      <xdr:col>2</xdr:col>
      <xdr:colOff>0</xdr:colOff>
      <xdr:row>398</xdr:row>
      <xdr:rowOff>0</xdr:rowOff>
    </xdr:from>
    <xdr:to>
      <xdr:col>8</xdr:col>
      <xdr:colOff>269875</xdr:colOff>
      <xdr:row>408</xdr:row>
      <xdr:rowOff>133985</xdr:rowOff>
    </xdr:to>
    <xdr:pic>
      <xdr:nvPicPr>
        <xdr:cNvPr id="51" name="图片 50"/>
        <xdr:cNvPicPr>
          <a:picLocks noChangeAspect="1"/>
        </xdr:cNvPicPr>
      </xdr:nvPicPr>
      <xdr:blipFill>
        <a:blip r:embed="rId8"/>
        <a:stretch>
          <a:fillRect/>
        </a:stretch>
      </xdr:blipFill>
      <xdr:spPr>
        <a:xfrm>
          <a:off x="1543050" y="79609950"/>
          <a:ext cx="3653155" cy="2134235"/>
        </a:xfrm>
        <a:prstGeom prst="rect">
          <a:avLst/>
        </a:prstGeom>
        <a:noFill/>
        <a:ln w="9525">
          <a:noFill/>
        </a:ln>
      </xdr:spPr>
    </xdr:pic>
    <xdr:clientData/>
  </xdr:twoCellAnchor>
  <xdr:twoCellAnchor editAs="oneCell">
    <xdr:from>
      <xdr:col>2</xdr:col>
      <xdr:colOff>0</xdr:colOff>
      <xdr:row>398</xdr:row>
      <xdr:rowOff>0</xdr:rowOff>
    </xdr:from>
    <xdr:to>
      <xdr:col>8</xdr:col>
      <xdr:colOff>312420</xdr:colOff>
      <xdr:row>408</xdr:row>
      <xdr:rowOff>163195</xdr:rowOff>
    </xdr:to>
    <xdr:pic>
      <xdr:nvPicPr>
        <xdr:cNvPr id="52" name="图片 51"/>
        <xdr:cNvPicPr>
          <a:picLocks noChangeAspect="1"/>
        </xdr:cNvPicPr>
      </xdr:nvPicPr>
      <xdr:blipFill>
        <a:blip r:embed="rId9"/>
        <a:stretch>
          <a:fillRect/>
        </a:stretch>
      </xdr:blipFill>
      <xdr:spPr>
        <a:xfrm>
          <a:off x="1543050" y="79609950"/>
          <a:ext cx="3695700" cy="2163445"/>
        </a:xfrm>
        <a:prstGeom prst="rect">
          <a:avLst/>
        </a:prstGeom>
        <a:noFill/>
        <a:ln w="9525">
          <a:noFill/>
        </a:ln>
      </xdr:spPr>
    </xdr:pic>
    <xdr:clientData/>
  </xdr:twoCellAnchor>
  <xdr:twoCellAnchor editAs="oneCell">
    <xdr:from>
      <xdr:col>2</xdr:col>
      <xdr:colOff>0</xdr:colOff>
      <xdr:row>410</xdr:row>
      <xdr:rowOff>0</xdr:rowOff>
    </xdr:from>
    <xdr:to>
      <xdr:col>8</xdr:col>
      <xdr:colOff>312420</xdr:colOff>
      <xdr:row>420</xdr:row>
      <xdr:rowOff>152400</xdr:rowOff>
    </xdr:to>
    <xdr:pic>
      <xdr:nvPicPr>
        <xdr:cNvPr id="53" name="图片 52"/>
        <xdr:cNvPicPr>
          <a:picLocks noChangeAspect="1"/>
        </xdr:cNvPicPr>
      </xdr:nvPicPr>
      <xdr:blipFill>
        <a:blip r:embed="rId10"/>
        <a:stretch>
          <a:fillRect/>
        </a:stretch>
      </xdr:blipFill>
      <xdr:spPr>
        <a:xfrm>
          <a:off x="1543050" y="82010250"/>
          <a:ext cx="3695700" cy="2152650"/>
        </a:xfrm>
        <a:prstGeom prst="rect">
          <a:avLst/>
        </a:prstGeom>
        <a:noFill/>
        <a:ln w="9525">
          <a:noFill/>
        </a:ln>
      </xdr:spPr>
    </xdr:pic>
    <xdr:clientData/>
  </xdr:twoCellAnchor>
  <xdr:twoCellAnchor editAs="oneCell">
    <xdr:from>
      <xdr:col>2</xdr:col>
      <xdr:colOff>0</xdr:colOff>
      <xdr:row>421</xdr:row>
      <xdr:rowOff>133350</xdr:rowOff>
    </xdr:from>
    <xdr:to>
      <xdr:col>8</xdr:col>
      <xdr:colOff>312420</xdr:colOff>
      <xdr:row>432</xdr:row>
      <xdr:rowOff>104775</xdr:rowOff>
    </xdr:to>
    <xdr:pic>
      <xdr:nvPicPr>
        <xdr:cNvPr id="54" name="图片 53"/>
        <xdr:cNvPicPr>
          <a:picLocks noChangeAspect="1"/>
        </xdr:cNvPicPr>
      </xdr:nvPicPr>
      <xdr:blipFill>
        <a:blip r:embed="rId10"/>
        <a:stretch>
          <a:fillRect/>
        </a:stretch>
      </xdr:blipFill>
      <xdr:spPr>
        <a:xfrm>
          <a:off x="1543050" y="84343875"/>
          <a:ext cx="3695700" cy="2171700"/>
        </a:xfrm>
        <a:prstGeom prst="rect">
          <a:avLst/>
        </a:prstGeom>
        <a:noFill/>
        <a:ln w="9525">
          <a:noFill/>
        </a:ln>
      </xdr:spPr>
    </xdr:pic>
    <xdr:clientData/>
  </xdr:twoCellAnchor>
  <xdr:twoCellAnchor editAs="oneCell">
    <xdr:from>
      <xdr:col>2</xdr:col>
      <xdr:colOff>0</xdr:colOff>
      <xdr:row>434</xdr:row>
      <xdr:rowOff>0</xdr:rowOff>
    </xdr:from>
    <xdr:to>
      <xdr:col>8</xdr:col>
      <xdr:colOff>312420</xdr:colOff>
      <xdr:row>444</xdr:row>
      <xdr:rowOff>152400</xdr:rowOff>
    </xdr:to>
    <xdr:pic>
      <xdr:nvPicPr>
        <xdr:cNvPr id="55" name="图片 54"/>
        <xdr:cNvPicPr>
          <a:picLocks noChangeAspect="1"/>
        </xdr:cNvPicPr>
      </xdr:nvPicPr>
      <xdr:blipFill>
        <a:blip r:embed="rId10"/>
        <a:stretch>
          <a:fillRect/>
        </a:stretch>
      </xdr:blipFill>
      <xdr:spPr>
        <a:xfrm>
          <a:off x="1543050" y="86810850"/>
          <a:ext cx="3695700" cy="2152650"/>
        </a:xfrm>
        <a:prstGeom prst="rect">
          <a:avLst/>
        </a:prstGeom>
        <a:noFill/>
        <a:ln w="9525">
          <a:noFill/>
        </a:ln>
      </xdr:spPr>
    </xdr:pic>
    <xdr:clientData/>
  </xdr:twoCellAnchor>
  <xdr:twoCellAnchor editAs="oneCell">
    <xdr:from>
      <xdr:col>2</xdr:col>
      <xdr:colOff>0</xdr:colOff>
      <xdr:row>446</xdr:row>
      <xdr:rowOff>0</xdr:rowOff>
    </xdr:from>
    <xdr:to>
      <xdr:col>8</xdr:col>
      <xdr:colOff>312420</xdr:colOff>
      <xdr:row>457</xdr:row>
      <xdr:rowOff>0</xdr:rowOff>
    </xdr:to>
    <xdr:pic>
      <xdr:nvPicPr>
        <xdr:cNvPr id="56" name="图片 55"/>
        <xdr:cNvPicPr>
          <a:picLocks noChangeAspect="1"/>
        </xdr:cNvPicPr>
      </xdr:nvPicPr>
      <xdr:blipFill>
        <a:blip r:embed="rId11"/>
        <a:stretch>
          <a:fillRect/>
        </a:stretch>
      </xdr:blipFill>
      <xdr:spPr>
        <a:xfrm>
          <a:off x="1543050" y="89211150"/>
          <a:ext cx="3695700" cy="2200275"/>
        </a:xfrm>
        <a:prstGeom prst="rect">
          <a:avLst/>
        </a:prstGeom>
        <a:noFill/>
        <a:ln w="9525">
          <a:noFill/>
        </a:ln>
      </xdr:spPr>
    </xdr:pic>
    <xdr:clientData/>
  </xdr:twoCellAnchor>
  <xdr:twoCellAnchor editAs="oneCell">
    <xdr:from>
      <xdr:col>2</xdr:col>
      <xdr:colOff>0</xdr:colOff>
      <xdr:row>458</xdr:row>
      <xdr:rowOff>0</xdr:rowOff>
    </xdr:from>
    <xdr:to>
      <xdr:col>9</xdr:col>
      <xdr:colOff>37465</xdr:colOff>
      <xdr:row>468</xdr:row>
      <xdr:rowOff>172085</xdr:rowOff>
    </xdr:to>
    <xdr:pic>
      <xdr:nvPicPr>
        <xdr:cNvPr id="57" name="图片 56"/>
        <xdr:cNvPicPr>
          <a:picLocks noChangeAspect="1"/>
        </xdr:cNvPicPr>
      </xdr:nvPicPr>
      <xdr:blipFill>
        <a:blip r:embed="rId12"/>
        <a:stretch>
          <a:fillRect/>
        </a:stretch>
      </xdr:blipFill>
      <xdr:spPr>
        <a:xfrm>
          <a:off x="1543050" y="91611450"/>
          <a:ext cx="3788410" cy="2172335"/>
        </a:xfrm>
        <a:prstGeom prst="rect">
          <a:avLst/>
        </a:prstGeom>
        <a:noFill/>
        <a:ln w="9525">
          <a:noFill/>
        </a:ln>
      </xdr:spPr>
    </xdr:pic>
    <xdr:clientData/>
  </xdr:twoCellAnchor>
  <xdr:twoCellAnchor editAs="oneCell">
    <xdr:from>
      <xdr:col>2</xdr:col>
      <xdr:colOff>0</xdr:colOff>
      <xdr:row>470</xdr:row>
      <xdr:rowOff>0</xdr:rowOff>
    </xdr:from>
    <xdr:to>
      <xdr:col>9</xdr:col>
      <xdr:colOff>37465</xdr:colOff>
      <xdr:row>480</xdr:row>
      <xdr:rowOff>172085</xdr:rowOff>
    </xdr:to>
    <xdr:pic>
      <xdr:nvPicPr>
        <xdr:cNvPr id="58" name="图片 57"/>
        <xdr:cNvPicPr>
          <a:picLocks noChangeAspect="1"/>
        </xdr:cNvPicPr>
      </xdr:nvPicPr>
      <xdr:blipFill>
        <a:blip r:embed="rId12"/>
        <a:stretch>
          <a:fillRect/>
        </a:stretch>
      </xdr:blipFill>
      <xdr:spPr>
        <a:xfrm>
          <a:off x="1543050" y="94011750"/>
          <a:ext cx="3788410" cy="2172335"/>
        </a:xfrm>
        <a:prstGeom prst="rect">
          <a:avLst/>
        </a:prstGeom>
        <a:noFill/>
        <a:ln w="9525">
          <a:noFill/>
        </a:ln>
      </xdr:spPr>
    </xdr:pic>
    <xdr:clientData/>
  </xdr:twoCellAnchor>
  <xdr:twoCellAnchor editAs="oneCell">
    <xdr:from>
      <xdr:col>2</xdr:col>
      <xdr:colOff>0</xdr:colOff>
      <xdr:row>482</xdr:row>
      <xdr:rowOff>0</xdr:rowOff>
    </xdr:from>
    <xdr:to>
      <xdr:col>9</xdr:col>
      <xdr:colOff>37465</xdr:colOff>
      <xdr:row>492</xdr:row>
      <xdr:rowOff>172085</xdr:rowOff>
    </xdr:to>
    <xdr:pic>
      <xdr:nvPicPr>
        <xdr:cNvPr id="59" name="图片 58"/>
        <xdr:cNvPicPr>
          <a:picLocks noChangeAspect="1"/>
        </xdr:cNvPicPr>
      </xdr:nvPicPr>
      <xdr:blipFill>
        <a:blip r:embed="rId12"/>
        <a:stretch>
          <a:fillRect/>
        </a:stretch>
      </xdr:blipFill>
      <xdr:spPr>
        <a:xfrm>
          <a:off x="1543050" y="96412050"/>
          <a:ext cx="3788410" cy="2172335"/>
        </a:xfrm>
        <a:prstGeom prst="rect">
          <a:avLst/>
        </a:prstGeom>
        <a:noFill/>
        <a:ln w="9525">
          <a:noFill/>
        </a:ln>
      </xdr:spPr>
    </xdr:pic>
    <xdr:clientData/>
  </xdr:twoCellAnchor>
  <xdr:twoCellAnchor editAs="oneCell">
    <xdr:from>
      <xdr:col>2</xdr:col>
      <xdr:colOff>0</xdr:colOff>
      <xdr:row>494</xdr:row>
      <xdr:rowOff>0</xdr:rowOff>
    </xdr:from>
    <xdr:to>
      <xdr:col>8</xdr:col>
      <xdr:colOff>300990</xdr:colOff>
      <xdr:row>504</xdr:row>
      <xdr:rowOff>180340</xdr:rowOff>
    </xdr:to>
    <xdr:pic>
      <xdr:nvPicPr>
        <xdr:cNvPr id="60" name="图片 59"/>
        <xdr:cNvPicPr>
          <a:picLocks noChangeAspect="1"/>
        </xdr:cNvPicPr>
      </xdr:nvPicPr>
      <xdr:blipFill>
        <a:blip r:embed="rId13"/>
        <a:stretch>
          <a:fillRect/>
        </a:stretch>
      </xdr:blipFill>
      <xdr:spPr>
        <a:xfrm>
          <a:off x="1543050" y="98812350"/>
          <a:ext cx="3684270" cy="2180590"/>
        </a:xfrm>
        <a:prstGeom prst="rect">
          <a:avLst/>
        </a:prstGeom>
        <a:noFill/>
        <a:ln w="9525">
          <a:noFill/>
        </a:ln>
      </xdr:spPr>
    </xdr:pic>
    <xdr:clientData/>
  </xdr:twoCellAnchor>
  <xdr:twoCellAnchor editAs="oneCell">
    <xdr:from>
      <xdr:col>2</xdr:col>
      <xdr:colOff>0</xdr:colOff>
      <xdr:row>506</xdr:row>
      <xdr:rowOff>0</xdr:rowOff>
    </xdr:from>
    <xdr:to>
      <xdr:col>8</xdr:col>
      <xdr:colOff>236220</xdr:colOff>
      <xdr:row>517</xdr:row>
      <xdr:rowOff>31115</xdr:rowOff>
    </xdr:to>
    <xdr:pic>
      <xdr:nvPicPr>
        <xdr:cNvPr id="61" name="图片 60"/>
        <xdr:cNvPicPr>
          <a:picLocks noChangeAspect="1"/>
        </xdr:cNvPicPr>
      </xdr:nvPicPr>
      <xdr:blipFill>
        <a:blip r:embed="rId14"/>
        <a:stretch>
          <a:fillRect/>
        </a:stretch>
      </xdr:blipFill>
      <xdr:spPr>
        <a:xfrm>
          <a:off x="1543050" y="101212650"/>
          <a:ext cx="3619500" cy="2231390"/>
        </a:xfrm>
        <a:prstGeom prst="rect">
          <a:avLst/>
        </a:prstGeom>
        <a:noFill/>
        <a:ln w="9525">
          <a:noFill/>
        </a:ln>
      </xdr:spPr>
    </xdr:pic>
    <xdr:clientData/>
  </xdr:twoCellAnchor>
  <xdr:twoCellAnchor editAs="oneCell">
    <xdr:from>
      <xdr:col>2</xdr:col>
      <xdr:colOff>0</xdr:colOff>
      <xdr:row>518</xdr:row>
      <xdr:rowOff>0</xdr:rowOff>
    </xdr:from>
    <xdr:to>
      <xdr:col>8</xdr:col>
      <xdr:colOff>236220</xdr:colOff>
      <xdr:row>529</xdr:row>
      <xdr:rowOff>31115</xdr:rowOff>
    </xdr:to>
    <xdr:pic>
      <xdr:nvPicPr>
        <xdr:cNvPr id="62" name="图片 61"/>
        <xdr:cNvPicPr>
          <a:picLocks noChangeAspect="1"/>
        </xdr:cNvPicPr>
      </xdr:nvPicPr>
      <xdr:blipFill>
        <a:blip r:embed="rId14"/>
        <a:stretch>
          <a:fillRect/>
        </a:stretch>
      </xdr:blipFill>
      <xdr:spPr>
        <a:xfrm>
          <a:off x="1543050" y="103612950"/>
          <a:ext cx="3619500" cy="2231390"/>
        </a:xfrm>
        <a:prstGeom prst="rect">
          <a:avLst/>
        </a:prstGeom>
        <a:noFill/>
        <a:ln w="9525">
          <a:noFill/>
        </a:ln>
      </xdr:spPr>
    </xdr:pic>
    <xdr:clientData/>
  </xdr:twoCellAnchor>
  <xdr:twoCellAnchor editAs="oneCell">
    <xdr:from>
      <xdr:col>2</xdr:col>
      <xdr:colOff>0</xdr:colOff>
      <xdr:row>530</xdr:row>
      <xdr:rowOff>0</xdr:rowOff>
    </xdr:from>
    <xdr:to>
      <xdr:col>8</xdr:col>
      <xdr:colOff>236220</xdr:colOff>
      <xdr:row>541</xdr:row>
      <xdr:rowOff>31115</xdr:rowOff>
    </xdr:to>
    <xdr:pic>
      <xdr:nvPicPr>
        <xdr:cNvPr id="63" name="图片 62"/>
        <xdr:cNvPicPr>
          <a:picLocks noChangeAspect="1"/>
        </xdr:cNvPicPr>
      </xdr:nvPicPr>
      <xdr:blipFill>
        <a:blip r:embed="rId14"/>
        <a:stretch>
          <a:fillRect/>
        </a:stretch>
      </xdr:blipFill>
      <xdr:spPr>
        <a:xfrm>
          <a:off x="1543050" y="106013250"/>
          <a:ext cx="3619500" cy="2231390"/>
        </a:xfrm>
        <a:prstGeom prst="rect">
          <a:avLst/>
        </a:prstGeom>
        <a:noFill/>
        <a:ln w="9525">
          <a:noFill/>
        </a:ln>
      </xdr:spPr>
    </xdr:pic>
    <xdr:clientData/>
  </xdr:twoCellAnchor>
  <xdr:twoCellAnchor editAs="oneCell">
    <xdr:from>
      <xdr:col>2</xdr:col>
      <xdr:colOff>0</xdr:colOff>
      <xdr:row>542</xdr:row>
      <xdr:rowOff>0</xdr:rowOff>
    </xdr:from>
    <xdr:to>
      <xdr:col>8</xdr:col>
      <xdr:colOff>236220</xdr:colOff>
      <xdr:row>553</xdr:row>
      <xdr:rowOff>31115</xdr:rowOff>
    </xdr:to>
    <xdr:pic>
      <xdr:nvPicPr>
        <xdr:cNvPr id="64" name="图片 63"/>
        <xdr:cNvPicPr>
          <a:picLocks noChangeAspect="1"/>
        </xdr:cNvPicPr>
      </xdr:nvPicPr>
      <xdr:blipFill>
        <a:blip r:embed="rId14"/>
        <a:stretch>
          <a:fillRect/>
        </a:stretch>
      </xdr:blipFill>
      <xdr:spPr>
        <a:xfrm>
          <a:off x="1543050" y="108413550"/>
          <a:ext cx="3619500" cy="2231390"/>
        </a:xfrm>
        <a:prstGeom prst="rect">
          <a:avLst/>
        </a:prstGeom>
        <a:noFill/>
        <a:ln w="9525">
          <a:noFill/>
        </a:ln>
      </xdr:spPr>
    </xdr:pic>
    <xdr:clientData/>
  </xdr:twoCellAnchor>
  <xdr:twoCellAnchor editAs="oneCell">
    <xdr:from>
      <xdr:col>2</xdr:col>
      <xdr:colOff>0</xdr:colOff>
      <xdr:row>554</xdr:row>
      <xdr:rowOff>0</xdr:rowOff>
    </xdr:from>
    <xdr:to>
      <xdr:col>8</xdr:col>
      <xdr:colOff>236220</xdr:colOff>
      <xdr:row>565</xdr:row>
      <xdr:rowOff>31115</xdr:rowOff>
    </xdr:to>
    <xdr:pic>
      <xdr:nvPicPr>
        <xdr:cNvPr id="65" name="图片 64"/>
        <xdr:cNvPicPr>
          <a:picLocks noChangeAspect="1"/>
        </xdr:cNvPicPr>
      </xdr:nvPicPr>
      <xdr:blipFill>
        <a:blip r:embed="rId14"/>
        <a:stretch>
          <a:fillRect/>
        </a:stretch>
      </xdr:blipFill>
      <xdr:spPr>
        <a:xfrm>
          <a:off x="1543050" y="110813850"/>
          <a:ext cx="3619500" cy="2231390"/>
        </a:xfrm>
        <a:prstGeom prst="rect">
          <a:avLst/>
        </a:prstGeom>
        <a:noFill/>
        <a:ln w="9525">
          <a:noFill/>
        </a:ln>
      </xdr:spPr>
    </xdr:pic>
    <xdr:clientData/>
  </xdr:twoCellAnchor>
  <xdr:twoCellAnchor editAs="oneCell">
    <xdr:from>
      <xdr:col>2</xdr:col>
      <xdr:colOff>0</xdr:colOff>
      <xdr:row>566</xdr:row>
      <xdr:rowOff>0</xdr:rowOff>
    </xdr:from>
    <xdr:to>
      <xdr:col>8</xdr:col>
      <xdr:colOff>236220</xdr:colOff>
      <xdr:row>577</xdr:row>
      <xdr:rowOff>31115</xdr:rowOff>
    </xdr:to>
    <xdr:pic>
      <xdr:nvPicPr>
        <xdr:cNvPr id="67" name="图片 66"/>
        <xdr:cNvPicPr>
          <a:picLocks noChangeAspect="1"/>
        </xdr:cNvPicPr>
      </xdr:nvPicPr>
      <xdr:blipFill>
        <a:blip r:embed="rId14"/>
        <a:stretch>
          <a:fillRect/>
        </a:stretch>
      </xdr:blipFill>
      <xdr:spPr>
        <a:xfrm>
          <a:off x="1543050" y="113214150"/>
          <a:ext cx="3619500" cy="2231390"/>
        </a:xfrm>
        <a:prstGeom prst="rect">
          <a:avLst/>
        </a:prstGeom>
        <a:noFill/>
        <a:ln w="9525">
          <a:noFill/>
        </a:ln>
      </xdr:spPr>
    </xdr:pic>
    <xdr:clientData/>
  </xdr:twoCellAnchor>
  <xdr:twoCellAnchor editAs="oneCell">
    <xdr:from>
      <xdr:col>2</xdr:col>
      <xdr:colOff>0</xdr:colOff>
      <xdr:row>578</xdr:row>
      <xdr:rowOff>0</xdr:rowOff>
    </xdr:from>
    <xdr:to>
      <xdr:col>8</xdr:col>
      <xdr:colOff>236220</xdr:colOff>
      <xdr:row>589</xdr:row>
      <xdr:rowOff>31115</xdr:rowOff>
    </xdr:to>
    <xdr:pic>
      <xdr:nvPicPr>
        <xdr:cNvPr id="68" name="图片 67"/>
        <xdr:cNvPicPr>
          <a:picLocks noChangeAspect="1"/>
        </xdr:cNvPicPr>
      </xdr:nvPicPr>
      <xdr:blipFill>
        <a:blip r:embed="rId14"/>
        <a:stretch>
          <a:fillRect/>
        </a:stretch>
      </xdr:blipFill>
      <xdr:spPr>
        <a:xfrm>
          <a:off x="1543050" y="115614450"/>
          <a:ext cx="3619500" cy="2231390"/>
        </a:xfrm>
        <a:prstGeom prst="rect">
          <a:avLst/>
        </a:prstGeom>
        <a:noFill/>
        <a:ln w="9525">
          <a:noFill/>
        </a:ln>
      </xdr:spPr>
    </xdr:pic>
    <xdr:clientData/>
  </xdr:twoCellAnchor>
  <xdr:twoCellAnchor editAs="oneCell">
    <xdr:from>
      <xdr:col>2</xdr:col>
      <xdr:colOff>0</xdr:colOff>
      <xdr:row>590</xdr:row>
      <xdr:rowOff>0</xdr:rowOff>
    </xdr:from>
    <xdr:to>
      <xdr:col>8</xdr:col>
      <xdr:colOff>236220</xdr:colOff>
      <xdr:row>601</xdr:row>
      <xdr:rowOff>31115</xdr:rowOff>
    </xdr:to>
    <xdr:pic>
      <xdr:nvPicPr>
        <xdr:cNvPr id="69" name="图片 68"/>
        <xdr:cNvPicPr>
          <a:picLocks noChangeAspect="1"/>
        </xdr:cNvPicPr>
      </xdr:nvPicPr>
      <xdr:blipFill>
        <a:blip r:embed="rId14"/>
        <a:stretch>
          <a:fillRect/>
        </a:stretch>
      </xdr:blipFill>
      <xdr:spPr>
        <a:xfrm>
          <a:off x="1543050" y="118014750"/>
          <a:ext cx="3619500" cy="2231390"/>
        </a:xfrm>
        <a:prstGeom prst="rect">
          <a:avLst/>
        </a:prstGeom>
        <a:noFill/>
        <a:ln w="9525">
          <a:noFill/>
        </a:ln>
      </xdr:spPr>
    </xdr:pic>
    <xdr:clientData/>
  </xdr:twoCellAnchor>
  <xdr:twoCellAnchor editAs="oneCell">
    <xdr:from>
      <xdr:col>2</xdr:col>
      <xdr:colOff>0</xdr:colOff>
      <xdr:row>602</xdr:row>
      <xdr:rowOff>0</xdr:rowOff>
    </xdr:from>
    <xdr:to>
      <xdr:col>8</xdr:col>
      <xdr:colOff>236220</xdr:colOff>
      <xdr:row>613</xdr:row>
      <xdr:rowOff>31115</xdr:rowOff>
    </xdr:to>
    <xdr:pic>
      <xdr:nvPicPr>
        <xdr:cNvPr id="70" name="图片 69"/>
        <xdr:cNvPicPr>
          <a:picLocks noChangeAspect="1"/>
        </xdr:cNvPicPr>
      </xdr:nvPicPr>
      <xdr:blipFill>
        <a:blip r:embed="rId14"/>
        <a:stretch>
          <a:fillRect/>
        </a:stretch>
      </xdr:blipFill>
      <xdr:spPr>
        <a:xfrm>
          <a:off x="1543050" y="120415050"/>
          <a:ext cx="3619500" cy="2231390"/>
        </a:xfrm>
        <a:prstGeom prst="rect">
          <a:avLst/>
        </a:prstGeom>
        <a:noFill/>
        <a:ln w="9525">
          <a:noFill/>
        </a:ln>
      </xdr:spPr>
    </xdr:pic>
    <xdr:clientData/>
  </xdr:twoCellAnchor>
  <xdr:twoCellAnchor editAs="oneCell">
    <xdr:from>
      <xdr:col>2</xdr:col>
      <xdr:colOff>0</xdr:colOff>
      <xdr:row>614</xdr:row>
      <xdr:rowOff>0</xdr:rowOff>
    </xdr:from>
    <xdr:to>
      <xdr:col>8</xdr:col>
      <xdr:colOff>231775</xdr:colOff>
      <xdr:row>624</xdr:row>
      <xdr:rowOff>171450</xdr:rowOff>
    </xdr:to>
    <xdr:pic>
      <xdr:nvPicPr>
        <xdr:cNvPr id="71" name="图片 70"/>
        <xdr:cNvPicPr>
          <a:picLocks noChangeAspect="1"/>
        </xdr:cNvPicPr>
      </xdr:nvPicPr>
      <xdr:blipFill>
        <a:blip r:embed="rId15"/>
        <a:stretch>
          <a:fillRect/>
        </a:stretch>
      </xdr:blipFill>
      <xdr:spPr>
        <a:xfrm>
          <a:off x="1543050" y="122815350"/>
          <a:ext cx="3615055" cy="2171700"/>
        </a:xfrm>
        <a:prstGeom prst="rect">
          <a:avLst/>
        </a:prstGeom>
        <a:noFill/>
        <a:ln w="9525">
          <a:noFill/>
        </a:ln>
      </xdr:spPr>
    </xdr:pic>
    <xdr:clientData/>
  </xdr:twoCellAnchor>
  <xdr:twoCellAnchor editAs="oneCell">
    <xdr:from>
      <xdr:col>2</xdr:col>
      <xdr:colOff>0</xdr:colOff>
      <xdr:row>626</xdr:row>
      <xdr:rowOff>0</xdr:rowOff>
    </xdr:from>
    <xdr:to>
      <xdr:col>8</xdr:col>
      <xdr:colOff>231775</xdr:colOff>
      <xdr:row>636</xdr:row>
      <xdr:rowOff>171450</xdr:rowOff>
    </xdr:to>
    <xdr:pic>
      <xdr:nvPicPr>
        <xdr:cNvPr id="72" name="图片 71"/>
        <xdr:cNvPicPr>
          <a:picLocks noChangeAspect="1"/>
        </xdr:cNvPicPr>
      </xdr:nvPicPr>
      <xdr:blipFill>
        <a:blip r:embed="rId15"/>
        <a:stretch>
          <a:fillRect/>
        </a:stretch>
      </xdr:blipFill>
      <xdr:spPr>
        <a:xfrm>
          <a:off x="1543050" y="125215650"/>
          <a:ext cx="3615055" cy="2171700"/>
        </a:xfrm>
        <a:prstGeom prst="rect">
          <a:avLst/>
        </a:prstGeom>
        <a:noFill/>
        <a:ln w="9525">
          <a:noFill/>
        </a:ln>
      </xdr:spPr>
    </xdr:pic>
    <xdr:clientData/>
  </xdr:twoCellAnchor>
  <xdr:twoCellAnchor editAs="oneCell">
    <xdr:from>
      <xdr:col>2</xdr:col>
      <xdr:colOff>0</xdr:colOff>
      <xdr:row>638</xdr:row>
      <xdr:rowOff>0</xdr:rowOff>
    </xdr:from>
    <xdr:to>
      <xdr:col>8</xdr:col>
      <xdr:colOff>231775</xdr:colOff>
      <xdr:row>648</xdr:row>
      <xdr:rowOff>171450</xdr:rowOff>
    </xdr:to>
    <xdr:pic>
      <xdr:nvPicPr>
        <xdr:cNvPr id="73" name="图片 72"/>
        <xdr:cNvPicPr>
          <a:picLocks noChangeAspect="1"/>
        </xdr:cNvPicPr>
      </xdr:nvPicPr>
      <xdr:blipFill>
        <a:blip r:embed="rId15"/>
        <a:stretch>
          <a:fillRect/>
        </a:stretch>
      </xdr:blipFill>
      <xdr:spPr>
        <a:xfrm>
          <a:off x="1543050" y="127615950"/>
          <a:ext cx="3615055" cy="2171700"/>
        </a:xfrm>
        <a:prstGeom prst="rect">
          <a:avLst/>
        </a:prstGeom>
        <a:noFill/>
        <a:ln w="9525">
          <a:noFill/>
        </a:ln>
      </xdr:spPr>
    </xdr:pic>
    <xdr:clientData/>
  </xdr:twoCellAnchor>
  <xdr:twoCellAnchor editAs="oneCell">
    <xdr:from>
      <xdr:col>2</xdr:col>
      <xdr:colOff>0</xdr:colOff>
      <xdr:row>650</xdr:row>
      <xdr:rowOff>0</xdr:rowOff>
    </xdr:from>
    <xdr:to>
      <xdr:col>8</xdr:col>
      <xdr:colOff>231775</xdr:colOff>
      <xdr:row>660</xdr:row>
      <xdr:rowOff>171450</xdr:rowOff>
    </xdr:to>
    <xdr:pic>
      <xdr:nvPicPr>
        <xdr:cNvPr id="74" name="图片 73"/>
        <xdr:cNvPicPr>
          <a:picLocks noChangeAspect="1"/>
        </xdr:cNvPicPr>
      </xdr:nvPicPr>
      <xdr:blipFill>
        <a:blip r:embed="rId15"/>
        <a:stretch>
          <a:fillRect/>
        </a:stretch>
      </xdr:blipFill>
      <xdr:spPr>
        <a:xfrm>
          <a:off x="1543050" y="130016250"/>
          <a:ext cx="3615055" cy="2171700"/>
        </a:xfrm>
        <a:prstGeom prst="rect">
          <a:avLst/>
        </a:prstGeom>
        <a:noFill/>
        <a:ln w="9525">
          <a:noFill/>
        </a:ln>
      </xdr:spPr>
    </xdr:pic>
    <xdr:clientData/>
  </xdr:twoCellAnchor>
  <xdr:twoCellAnchor editAs="oneCell">
    <xdr:from>
      <xdr:col>2</xdr:col>
      <xdr:colOff>0</xdr:colOff>
      <xdr:row>662</xdr:row>
      <xdr:rowOff>0</xdr:rowOff>
    </xdr:from>
    <xdr:to>
      <xdr:col>8</xdr:col>
      <xdr:colOff>271780</xdr:colOff>
      <xdr:row>673</xdr:row>
      <xdr:rowOff>9525</xdr:rowOff>
    </xdr:to>
    <xdr:pic>
      <xdr:nvPicPr>
        <xdr:cNvPr id="75" name="图片 74"/>
        <xdr:cNvPicPr>
          <a:picLocks noChangeAspect="1"/>
        </xdr:cNvPicPr>
      </xdr:nvPicPr>
      <xdr:blipFill>
        <a:blip r:embed="rId16"/>
        <a:stretch>
          <a:fillRect/>
        </a:stretch>
      </xdr:blipFill>
      <xdr:spPr>
        <a:xfrm>
          <a:off x="1543050" y="132416550"/>
          <a:ext cx="3655060" cy="2209800"/>
        </a:xfrm>
        <a:prstGeom prst="rect">
          <a:avLst/>
        </a:prstGeom>
        <a:noFill/>
        <a:ln w="9525">
          <a:noFill/>
        </a:ln>
      </xdr:spPr>
    </xdr:pic>
    <xdr:clientData/>
  </xdr:twoCellAnchor>
  <xdr:twoCellAnchor editAs="oneCell">
    <xdr:from>
      <xdr:col>2</xdr:col>
      <xdr:colOff>0</xdr:colOff>
      <xdr:row>674</xdr:row>
      <xdr:rowOff>0</xdr:rowOff>
    </xdr:from>
    <xdr:to>
      <xdr:col>8</xdr:col>
      <xdr:colOff>271780</xdr:colOff>
      <xdr:row>685</xdr:row>
      <xdr:rowOff>9525</xdr:rowOff>
    </xdr:to>
    <xdr:pic>
      <xdr:nvPicPr>
        <xdr:cNvPr id="76" name="图片 75"/>
        <xdr:cNvPicPr>
          <a:picLocks noChangeAspect="1"/>
        </xdr:cNvPicPr>
      </xdr:nvPicPr>
      <xdr:blipFill>
        <a:blip r:embed="rId16"/>
        <a:stretch>
          <a:fillRect/>
        </a:stretch>
      </xdr:blipFill>
      <xdr:spPr>
        <a:xfrm>
          <a:off x="1543050" y="134816850"/>
          <a:ext cx="3655060" cy="2209800"/>
        </a:xfrm>
        <a:prstGeom prst="rect">
          <a:avLst/>
        </a:prstGeom>
        <a:noFill/>
        <a:ln w="9525">
          <a:noFill/>
        </a:ln>
      </xdr:spPr>
    </xdr:pic>
    <xdr:clientData/>
  </xdr:twoCellAnchor>
  <xdr:twoCellAnchor editAs="oneCell">
    <xdr:from>
      <xdr:col>2</xdr:col>
      <xdr:colOff>0</xdr:colOff>
      <xdr:row>686</xdr:row>
      <xdr:rowOff>0</xdr:rowOff>
    </xdr:from>
    <xdr:to>
      <xdr:col>8</xdr:col>
      <xdr:colOff>271780</xdr:colOff>
      <xdr:row>697</xdr:row>
      <xdr:rowOff>9525</xdr:rowOff>
    </xdr:to>
    <xdr:pic>
      <xdr:nvPicPr>
        <xdr:cNvPr id="77" name="图片 76"/>
        <xdr:cNvPicPr>
          <a:picLocks noChangeAspect="1"/>
        </xdr:cNvPicPr>
      </xdr:nvPicPr>
      <xdr:blipFill>
        <a:blip r:embed="rId16"/>
        <a:stretch>
          <a:fillRect/>
        </a:stretch>
      </xdr:blipFill>
      <xdr:spPr>
        <a:xfrm>
          <a:off x="1543050" y="137217150"/>
          <a:ext cx="3655060" cy="2209800"/>
        </a:xfrm>
        <a:prstGeom prst="rect">
          <a:avLst/>
        </a:prstGeom>
        <a:noFill/>
        <a:ln w="9525">
          <a:noFill/>
        </a:ln>
      </xdr:spPr>
    </xdr:pic>
    <xdr:clientData/>
  </xdr:twoCellAnchor>
  <xdr:twoCellAnchor editAs="oneCell">
    <xdr:from>
      <xdr:col>2</xdr:col>
      <xdr:colOff>0</xdr:colOff>
      <xdr:row>698</xdr:row>
      <xdr:rowOff>0</xdr:rowOff>
    </xdr:from>
    <xdr:to>
      <xdr:col>8</xdr:col>
      <xdr:colOff>271780</xdr:colOff>
      <xdr:row>709</xdr:row>
      <xdr:rowOff>9525</xdr:rowOff>
    </xdr:to>
    <xdr:pic>
      <xdr:nvPicPr>
        <xdr:cNvPr id="78" name="图片 77"/>
        <xdr:cNvPicPr>
          <a:picLocks noChangeAspect="1"/>
        </xdr:cNvPicPr>
      </xdr:nvPicPr>
      <xdr:blipFill>
        <a:blip r:embed="rId16"/>
        <a:stretch>
          <a:fillRect/>
        </a:stretch>
      </xdr:blipFill>
      <xdr:spPr>
        <a:xfrm>
          <a:off x="1543050" y="139617450"/>
          <a:ext cx="3655060" cy="2209800"/>
        </a:xfrm>
        <a:prstGeom prst="rect">
          <a:avLst/>
        </a:prstGeom>
        <a:noFill/>
        <a:ln w="9525">
          <a:noFill/>
        </a:ln>
      </xdr:spPr>
    </xdr:pic>
    <xdr:clientData/>
  </xdr:twoCellAnchor>
  <xdr:twoCellAnchor editAs="oneCell">
    <xdr:from>
      <xdr:col>2</xdr:col>
      <xdr:colOff>0</xdr:colOff>
      <xdr:row>710</xdr:row>
      <xdr:rowOff>0</xdr:rowOff>
    </xdr:from>
    <xdr:to>
      <xdr:col>8</xdr:col>
      <xdr:colOff>271780</xdr:colOff>
      <xdr:row>721</xdr:row>
      <xdr:rowOff>9525</xdr:rowOff>
    </xdr:to>
    <xdr:pic>
      <xdr:nvPicPr>
        <xdr:cNvPr id="79" name="图片 78"/>
        <xdr:cNvPicPr>
          <a:picLocks noChangeAspect="1"/>
        </xdr:cNvPicPr>
      </xdr:nvPicPr>
      <xdr:blipFill>
        <a:blip r:embed="rId16"/>
        <a:stretch>
          <a:fillRect/>
        </a:stretch>
      </xdr:blipFill>
      <xdr:spPr>
        <a:xfrm>
          <a:off x="1543050" y="142017750"/>
          <a:ext cx="3655060" cy="2209800"/>
        </a:xfrm>
        <a:prstGeom prst="rect">
          <a:avLst/>
        </a:prstGeom>
        <a:noFill/>
        <a:ln w="9525">
          <a:noFill/>
        </a:ln>
      </xdr:spPr>
    </xdr:pic>
    <xdr:clientData/>
  </xdr:twoCellAnchor>
  <xdr:twoCellAnchor editAs="oneCell">
    <xdr:from>
      <xdr:col>2</xdr:col>
      <xdr:colOff>0</xdr:colOff>
      <xdr:row>722</xdr:row>
      <xdr:rowOff>0</xdr:rowOff>
    </xdr:from>
    <xdr:to>
      <xdr:col>8</xdr:col>
      <xdr:colOff>271780</xdr:colOff>
      <xdr:row>733</xdr:row>
      <xdr:rowOff>9525</xdr:rowOff>
    </xdr:to>
    <xdr:pic>
      <xdr:nvPicPr>
        <xdr:cNvPr id="80" name="图片 79"/>
        <xdr:cNvPicPr>
          <a:picLocks noChangeAspect="1"/>
        </xdr:cNvPicPr>
      </xdr:nvPicPr>
      <xdr:blipFill>
        <a:blip r:embed="rId16"/>
        <a:stretch>
          <a:fillRect/>
        </a:stretch>
      </xdr:blipFill>
      <xdr:spPr>
        <a:xfrm>
          <a:off x="1543050" y="144418050"/>
          <a:ext cx="3655060" cy="2209800"/>
        </a:xfrm>
        <a:prstGeom prst="rect">
          <a:avLst/>
        </a:prstGeom>
        <a:noFill/>
        <a:ln w="9525">
          <a:noFill/>
        </a:ln>
      </xdr:spPr>
    </xdr:pic>
    <xdr:clientData/>
  </xdr:twoCellAnchor>
  <xdr:twoCellAnchor editAs="oneCell">
    <xdr:from>
      <xdr:col>2</xdr:col>
      <xdr:colOff>0</xdr:colOff>
      <xdr:row>734</xdr:row>
      <xdr:rowOff>0</xdr:rowOff>
    </xdr:from>
    <xdr:to>
      <xdr:col>8</xdr:col>
      <xdr:colOff>271780</xdr:colOff>
      <xdr:row>745</xdr:row>
      <xdr:rowOff>9525</xdr:rowOff>
    </xdr:to>
    <xdr:pic>
      <xdr:nvPicPr>
        <xdr:cNvPr id="81" name="图片 80"/>
        <xdr:cNvPicPr>
          <a:picLocks noChangeAspect="1"/>
        </xdr:cNvPicPr>
      </xdr:nvPicPr>
      <xdr:blipFill>
        <a:blip r:embed="rId16"/>
        <a:stretch>
          <a:fillRect/>
        </a:stretch>
      </xdr:blipFill>
      <xdr:spPr>
        <a:xfrm>
          <a:off x="1543050" y="146818350"/>
          <a:ext cx="3655060" cy="2209800"/>
        </a:xfrm>
        <a:prstGeom prst="rect">
          <a:avLst/>
        </a:prstGeom>
        <a:noFill/>
        <a:ln w="9525">
          <a:noFill/>
        </a:ln>
      </xdr:spPr>
    </xdr:pic>
    <xdr:clientData/>
  </xdr:twoCellAnchor>
  <xdr:twoCellAnchor editAs="oneCell">
    <xdr:from>
      <xdr:col>2</xdr:col>
      <xdr:colOff>0</xdr:colOff>
      <xdr:row>746</xdr:row>
      <xdr:rowOff>0</xdr:rowOff>
    </xdr:from>
    <xdr:to>
      <xdr:col>8</xdr:col>
      <xdr:colOff>271780</xdr:colOff>
      <xdr:row>757</xdr:row>
      <xdr:rowOff>9525</xdr:rowOff>
    </xdr:to>
    <xdr:pic>
      <xdr:nvPicPr>
        <xdr:cNvPr id="82" name="图片 81"/>
        <xdr:cNvPicPr>
          <a:picLocks noChangeAspect="1"/>
        </xdr:cNvPicPr>
      </xdr:nvPicPr>
      <xdr:blipFill>
        <a:blip r:embed="rId16"/>
        <a:stretch>
          <a:fillRect/>
        </a:stretch>
      </xdr:blipFill>
      <xdr:spPr>
        <a:xfrm>
          <a:off x="1543050" y="149218650"/>
          <a:ext cx="3655060" cy="2209800"/>
        </a:xfrm>
        <a:prstGeom prst="rect">
          <a:avLst/>
        </a:prstGeom>
        <a:noFill/>
        <a:ln w="9525">
          <a:noFill/>
        </a:ln>
      </xdr:spPr>
    </xdr:pic>
    <xdr:clientData/>
  </xdr:twoCellAnchor>
  <xdr:twoCellAnchor editAs="oneCell">
    <xdr:from>
      <xdr:col>2</xdr:col>
      <xdr:colOff>0</xdr:colOff>
      <xdr:row>758</xdr:row>
      <xdr:rowOff>0</xdr:rowOff>
    </xdr:from>
    <xdr:to>
      <xdr:col>8</xdr:col>
      <xdr:colOff>271780</xdr:colOff>
      <xdr:row>769</xdr:row>
      <xdr:rowOff>9525</xdr:rowOff>
    </xdr:to>
    <xdr:pic>
      <xdr:nvPicPr>
        <xdr:cNvPr id="83" name="图片 82"/>
        <xdr:cNvPicPr>
          <a:picLocks noChangeAspect="1"/>
        </xdr:cNvPicPr>
      </xdr:nvPicPr>
      <xdr:blipFill>
        <a:blip r:embed="rId16"/>
        <a:stretch>
          <a:fillRect/>
        </a:stretch>
      </xdr:blipFill>
      <xdr:spPr>
        <a:xfrm>
          <a:off x="1543050" y="151618950"/>
          <a:ext cx="3655060" cy="2209800"/>
        </a:xfrm>
        <a:prstGeom prst="rect">
          <a:avLst/>
        </a:prstGeom>
        <a:noFill/>
        <a:ln w="9525">
          <a:noFill/>
        </a:ln>
      </xdr:spPr>
    </xdr:pic>
    <xdr:clientData/>
  </xdr:twoCellAnchor>
  <xdr:twoCellAnchor editAs="oneCell">
    <xdr:from>
      <xdr:col>2</xdr:col>
      <xdr:colOff>0</xdr:colOff>
      <xdr:row>770</xdr:row>
      <xdr:rowOff>0</xdr:rowOff>
    </xdr:from>
    <xdr:to>
      <xdr:col>8</xdr:col>
      <xdr:colOff>271780</xdr:colOff>
      <xdr:row>781</xdr:row>
      <xdr:rowOff>9525</xdr:rowOff>
    </xdr:to>
    <xdr:pic>
      <xdr:nvPicPr>
        <xdr:cNvPr id="84" name="图片 83"/>
        <xdr:cNvPicPr>
          <a:picLocks noChangeAspect="1"/>
        </xdr:cNvPicPr>
      </xdr:nvPicPr>
      <xdr:blipFill>
        <a:blip r:embed="rId16"/>
        <a:stretch>
          <a:fillRect/>
        </a:stretch>
      </xdr:blipFill>
      <xdr:spPr>
        <a:xfrm>
          <a:off x="1543050" y="154019250"/>
          <a:ext cx="3655060" cy="2209800"/>
        </a:xfrm>
        <a:prstGeom prst="rect">
          <a:avLst/>
        </a:prstGeom>
        <a:noFill/>
        <a:ln w="9525">
          <a:noFill/>
        </a:ln>
      </xdr:spPr>
    </xdr:pic>
    <xdr:clientData/>
  </xdr:twoCellAnchor>
  <xdr:twoCellAnchor editAs="oneCell">
    <xdr:from>
      <xdr:col>2</xdr:col>
      <xdr:colOff>0</xdr:colOff>
      <xdr:row>782</xdr:row>
      <xdr:rowOff>0</xdr:rowOff>
    </xdr:from>
    <xdr:to>
      <xdr:col>8</xdr:col>
      <xdr:colOff>271780</xdr:colOff>
      <xdr:row>793</xdr:row>
      <xdr:rowOff>9525</xdr:rowOff>
    </xdr:to>
    <xdr:pic>
      <xdr:nvPicPr>
        <xdr:cNvPr id="85" name="图片 84"/>
        <xdr:cNvPicPr>
          <a:picLocks noChangeAspect="1"/>
        </xdr:cNvPicPr>
      </xdr:nvPicPr>
      <xdr:blipFill>
        <a:blip r:embed="rId16"/>
        <a:stretch>
          <a:fillRect/>
        </a:stretch>
      </xdr:blipFill>
      <xdr:spPr>
        <a:xfrm>
          <a:off x="1543050" y="156419550"/>
          <a:ext cx="3655060" cy="2209800"/>
        </a:xfrm>
        <a:prstGeom prst="rect">
          <a:avLst/>
        </a:prstGeom>
        <a:noFill/>
        <a:ln w="9525">
          <a:noFill/>
        </a:ln>
      </xdr:spPr>
    </xdr:pic>
    <xdr:clientData/>
  </xdr:twoCellAnchor>
  <xdr:twoCellAnchor editAs="oneCell">
    <xdr:from>
      <xdr:col>2</xdr:col>
      <xdr:colOff>0</xdr:colOff>
      <xdr:row>794</xdr:row>
      <xdr:rowOff>0</xdr:rowOff>
    </xdr:from>
    <xdr:to>
      <xdr:col>8</xdr:col>
      <xdr:colOff>271780</xdr:colOff>
      <xdr:row>805</xdr:row>
      <xdr:rowOff>9525</xdr:rowOff>
    </xdr:to>
    <xdr:pic>
      <xdr:nvPicPr>
        <xdr:cNvPr id="86" name="图片 85"/>
        <xdr:cNvPicPr>
          <a:picLocks noChangeAspect="1"/>
        </xdr:cNvPicPr>
      </xdr:nvPicPr>
      <xdr:blipFill>
        <a:blip r:embed="rId16"/>
        <a:stretch>
          <a:fillRect/>
        </a:stretch>
      </xdr:blipFill>
      <xdr:spPr>
        <a:xfrm>
          <a:off x="1543050" y="158819850"/>
          <a:ext cx="3655060" cy="2209800"/>
        </a:xfrm>
        <a:prstGeom prst="rect">
          <a:avLst/>
        </a:prstGeom>
        <a:noFill/>
        <a:ln w="9525">
          <a:noFill/>
        </a:ln>
      </xdr:spPr>
    </xdr:pic>
    <xdr:clientData/>
  </xdr:twoCellAnchor>
  <xdr:twoCellAnchor editAs="oneCell">
    <xdr:from>
      <xdr:col>1</xdr:col>
      <xdr:colOff>868680</xdr:colOff>
      <xdr:row>805</xdr:row>
      <xdr:rowOff>180975</xdr:rowOff>
    </xdr:from>
    <xdr:to>
      <xdr:col>8</xdr:col>
      <xdr:colOff>243205</xdr:colOff>
      <xdr:row>817</xdr:row>
      <xdr:rowOff>9525</xdr:rowOff>
    </xdr:to>
    <xdr:pic>
      <xdr:nvPicPr>
        <xdr:cNvPr id="87" name="图片 86"/>
        <xdr:cNvPicPr>
          <a:picLocks noChangeAspect="1"/>
        </xdr:cNvPicPr>
      </xdr:nvPicPr>
      <xdr:blipFill>
        <a:blip r:embed="rId16"/>
        <a:stretch>
          <a:fillRect/>
        </a:stretch>
      </xdr:blipFill>
      <xdr:spPr>
        <a:xfrm>
          <a:off x="1514475" y="161201100"/>
          <a:ext cx="3655060" cy="2228850"/>
        </a:xfrm>
        <a:prstGeom prst="rect">
          <a:avLst/>
        </a:prstGeom>
        <a:noFill/>
        <a:ln w="9525">
          <a:noFill/>
        </a:ln>
      </xdr:spPr>
    </xdr:pic>
    <xdr:clientData/>
  </xdr:twoCellAnchor>
  <xdr:twoCellAnchor editAs="oneCell">
    <xdr:from>
      <xdr:col>2</xdr:col>
      <xdr:colOff>0</xdr:colOff>
      <xdr:row>818</xdr:row>
      <xdr:rowOff>0</xdr:rowOff>
    </xdr:from>
    <xdr:to>
      <xdr:col>9</xdr:col>
      <xdr:colOff>53340</xdr:colOff>
      <xdr:row>828</xdr:row>
      <xdr:rowOff>152400</xdr:rowOff>
    </xdr:to>
    <xdr:pic>
      <xdr:nvPicPr>
        <xdr:cNvPr id="88" name="图片 87"/>
        <xdr:cNvPicPr>
          <a:picLocks noChangeAspect="1"/>
        </xdr:cNvPicPr>
      </xdr:nvPicPr>
      <xdr:blipFill>
        <a:blip r:embed="rId17"/>
        <a:stretch>
          <a:fillRect/>
        </a:stretch>
      </xdr:blipFill>
      <xdr:spPr>
        <a:xfrm>
          <a:off x="1543050" y="163620450"/>
          <a:ext cx="3804285" cy="2152650"/>
        </a:xfrm>
        <a:prstGeom prst="rect">
          <a:avLst/>
        </a:prstGeom>
        <a:noFill/>
        <a:ln w="9525">
          <a:noFill/>
        </a:ln>
      </xdr:spPr>
    </xdr:pic>
    <xdr:clientData/>
  </xdr:twoCellAnchor>
  <xdr:twoCellAnchor editAs="oneCell">
    <xdr:from>
      <xdr:col>2</xdr:col>
      <xdr:colOff>0</xdr:colOff>
      <xdr:row>830</xdr:row>
      <xdr:rowOff>0</xdr:rowOff>
    </xdr:from>
    <xdr:to>
      <xdr:col>9</xdr:col>
      <xdr:colOff>53340</xdr:colOff>
      <xdr:row>840</xdr:row>
      <xdr:rowOff>152400</xdr:rowOff>
    </xdr:to>
    <xdr:pic>
      <xdr:nvPicPr>
        <xdr:cNvPr id="89" name="图片 88"/>
        <xdr:cNvPicPr>
          <a:picLocks noChangeAspect="1"/>
        </xdr:cNvPicPr>
      </xdr:nvPicPr>
      <xdr:blipFill>
        <a:blip r:embed="rId17"/>
        <a:stretch>
          <a:fillRect/>
        </a:stretch>
      </xdr:blipFill>
      <xdr:spPr>
        <a:xfrm>
          <a:off x="1543050" y="166020750"/>
          <a:ext cx="3804285" cy="2152650"/>
        </a:xfrm>
        <a:prstGeom prst="rect">
          <a:avLst/>
        </a:prstGeom>
        <a:noFill/>
        <a:ln w="9525">
          <a:noFill/>
        </a:ln>
      </xdr:spPr>
    </xdr:pic>
    <xdr:clientData/>
  </xdr:twoCellAnchor>
  <xdr:twoCellAnchor editAs="oneCell">
    <xdr:from>
      <xdr:col>2</xdr:col>
      <xdr:colOff>0</xdr:colOff>
      <xdr:row>842</xdr:row>
      <xdr:rowOff>0</xdr:rowOff>
    </xdr:from>
    <xdr:to>
      <xdr:col>9</xdr:col>
      <xdr:colOff>53340</xdr:colOff>
      <xdr:row>852</xdr:row>
      <xdr:rowOff>152400</xdr:rowOff>
    </xdr:to>
    <xdr:pic>
      <xdr:nvPicPr>
        <xdr:cNvPr id="90" name="图片 89"/>
        <xdr:cNvPicPr>
          <a:picLocks noChangeAspect="1"/>
        </xdr:cNvPicPr>
      </xdr:nvPicPr>
      <xdr:blipFill>
        <a:blip r:embed="rId17"/>
        <a:stretch>
          <a:fillRect/>
        </a:stretch>
      </xdr:blipFill>
      <xdr:spPr>
        <a:xfrm>
          <a:off x="1543050" y="168421050"/>
          <a:ext cx="3804285" cy="2152650"/>
        </a:xfrm>
        <a:prstGeom prst="rect">
          <a:avLst/>
        </a:prstGeom>
        <a:noFill/>
        <a:ln w="9525">
          <a:noFill/>
        </a:ln>
      </xdr:spPr>
    </xdr:pic>
    <xdr:clientData/>
  </xdr:twoCellAnchor>
  <xdr:twoCellAnchor editAs="oneCell">
    <xdr:from>
      <xdr:col>2</xdr:col>
      <xdr:colOff>125730</xdr:colOff>
      <xdr:row>854</xdr:row>
      <xdr:rowOff>96520</xdr:rowOff>
    </xdr:from>
    <xdr:to>
      <xdr:col>8</xdr:col>
      <xdr:colOff>189865</xdr:colOff>
      <xdr:row>863</xdr:row>
      <xdr:rowOff>151130</xdr:rowOff>
    </xdr:to>
    <xdr:pic>
      <xdr:nvPicPr>
        <xdr:cNvPr id="47" name="图片 46"/>
        <xdr:cNvPicPr>
          <a:picLocks noChangeAspect="1"/>
        </xdr:cNvPicPr>
      </xdr:nvPicPr>
      <xdr:blipFill>
        <a:blip r:embed="rId18"/>
        <a:stretch>
          <a:fillRect/>
        </a:stretch>
      </xdr:blipFill>
      <xdr:spPr>
        <a:xfrm>
          <a:off x="1668780" y="170917870"/>
          <a:ext cx="3447415" cy="1854835"/>
        </a:xfrm>
        <a:prstGeom prst="rect">
          <a:avLst/>
        </a:prstGeom>
        <a:noFill/>
        <a:ln w="9525">
          <a:noFill/>
        </a:ln>
      </xdr:spPr>
    </xdr:pic>
    <xdr:clientData/>
  </xdr:twoCellAnchor>
  <xdr:twoCellAnchor editAs="oneCell">
    <xdr:from>
      <xdr:col>2</xdr:col>
      <xdr:colOff>27940</xdr:colOff>
      <xdr:row>866</xdr:row>
      <xdr:rowOff>156210</xdr:rowOff>
    </xdr:from>
    <xdr:to>
      <xdr:col>8</xdr:col>
      <xdr:colOff>231775</xdr:colOff>
      <xdr:row>876</xdr:row>
      <xdr:rowOff>85090</xdr:rowOff>
    </xdr:to>
    <xdr:pic>
      <xdr:nvPicPr>
        <xdr:cNvPr id="66" name="图片 65"/>
        <xdr:cNvPicPr>
          <a:picLocks noChangeAspect="1"/>
        </xdr:cNvPicPr>
      </xdr:nvPicPr>
      <xdr:blipFill>
        <a:blip r:embed="rId19"/>
        <a:stretch>
          <a:fillRect/>
        </a:stretch>
      </xdr:blipFill>
      <xdr:spPr>
        <a:xfrm>
          <a:off x="1570990" y="173377860"/>
          <a:ext cx="3587115" cy="1929130"/>
        </a:xfrm>
        <a:prstGeom prst="rect">
          <a:avLst/>
        </a:prstGeom>
        <a:noFill/>
        <a:ln w="9525">
          <a:noFill/>
        </a:ln>
      </xdr:spPr>
    </xdr:pic>
    <xdr:clientData/>
  </xdr:twoCellAnchor>
  <xdr:twoCellAnchor editAs="oneCell">
    <xdr:from>
      <xdr:col>2</xdr:col>
      <xdr:colOff>24765</xdr:colOff>
      <xdr:row>878</xdr:row>
      <xdr:rowOff>160655</xdr:rowOff>
    </xdr:from>
    <xdr:to>
      <xdr:col>8</xdr:col>
      <xdr:colOff>141605</xdr:colOff>
      <xdr:row>888</xdr:row>
      <xdr:rowOff>46355</xdr:rowOff>
    </xdr:to>
    <xdr:pic>
      <xdr:nvPicPr>
        <xdr:cNvPr id="92" name="图片 91"/>
        <xdr:cNvPicPr>
          <a:picLocks noChangeAspect="1"/>
        </xdr:cNvPicPr>
      </xdr:nvPicPr>
      <xdr:blipFill>
        <a:blip r:embed="rId20"/>
        <a:stretch>
          <a:fillRect/>
        </a:stretch>
      </xdr:blipFill>
      <xdr:spPr>
        <a:xfrm>
          <a:off x="1567815" y="175782605"/>
          <a:ext cx="3500120" cy="1885950"/>
        </a:xfrm>
        <a:prstGeom prst="rect">
          <a:avLst/>
        </a:prstGeom>
        <a:noFill/>
        <a:ln w="9525">
          <a:noFill/>
        </a:ln>
      </xdr:spPr>
    </xdr:pic>
    <xdr:clientData/>
  </xdr:twoCellAnchor>
  <xdr:twoCellAnchor editAs="oneCell">
    <xdr:from>
      <xdr:col>2</xdr:col>
      <xdr:colOff>66675</xdr:colOff>
      <xdr:row>889</xdr:row>
      <xdr:rowOff>189865</xdr:rowOff>
    </xdr:from>
    <xdr:to>
      <xdr:col>4</xdr:col>
      <xdr:colOff>292100</xdr:colOff>
      <xdr:row>894</xdr:row>
      <xdr:rowOff>171450</xdr:rowOff>
    </xdr:to>
    <xdr:pic>
      <xdr:nvPicPr>
        <xdr:cNvPr id="93" name="图片 92"/>
        <xdr:cNvPicPr>
          <a:picLocks noChangeAspect="1"/>
        </xdr:cNvPicPr>
      </xdr:nvPicPr>
      <xdr:blipFill>
        <a:blip r:embed="rId21"/>
        <a:stretch>
          <a:fillRect/>
        </a:stretch>
      </xdr:blipFill>
      <xdr:spPr>
        <a:xfrm>
          <a:off x="1609725" y="178012090"/>
          <a:ext cx="1823720" cy="981710"/>
        </a:xfrm>
        <a:prstGeom prst="rect">
          <a:avLst/>
        </a:prstGeom>
        <a:noFill/>
        <a:ln w="9525">
          <a:noFill/>
        </a:ln>
      </xdr:spPr>
    </xdr:pic>
    <xdr:clientData/>
  </xdr:twoCellAnchor>
  <xdr:twoCellAnchor editAs="oneCell">
    <xdr:from>
      <xdr:col>2</xdr:col>
      <xdr:colOff>76835</xdr:colOff>
      <xdr:row>895</xdr:row>
      <xdr:rowOff>114300</xdr:rowOff>
    </xdr:from>
    <xdr:to>
      <xdr:col>4</xdr:col>
      <xdr:colOff>300355</xdr:colOff>
      <xdr:row>900</xdr:row>
      <xdr:rowOff>95250</xdr:rowOff>
    </xdr:to>
    <xdr:pic>
      <xdr:nvPicPr>
        <xdr:cNvPr id="94" name="图片 93"/>
        <xdr:cNvPicPr>
          <a:picLocks noChangeAspect="1"/>
        </xdr:cNvPicPr>
      </xdr:nvPicPr>
      <xdr:blipFill>
        <a:blip r:embed="rId22"/>
        <a:stretch>
          <a:fillRect/>
        </a:stretch>
      </xdr:blipFill>
      <xdr:spPr>
        <a:xfrm>
          <a:off x="1619885" y="179136675"/>
          <a:ext cx="1821815" cy="981075"/>
        </a:xfrm>
        <a:prstGeom prst="rect">
          <a:avLst/>
        </a:prstGeom>
        <a:noFill/>
        <a:ln w="9525">
          <a:noFill/>
        </a:ln>
      </xdr:spPr>
    </xdr:pic>
    <xdr:clientData/>
  </xdr:twoCellAnchor>
  <xdr:twoCellAnchor editAs="oneCell">
    <xdr:from>
      <xdr:col>2</xdr:col>
      <xdr:colOff>65405</xdr:colOff>
      <xdr:row>903</xdr:row>
      <xdr:rowOff>34925</xdr:rowOff>
    </xdr:from>
    <xdr:to>
      <xdr:col>7</xdr:col>
      <xdr:colOff>330835</xdr:colOff>
      <xdr:row>911</xdr:row>
      <xdr:rowOff>161290</xdr:rowOff>
    </xdr:to>
    <xdr:pic>
      <xdr:nvPicPr>
        <xdr:cNvPr id="103" name="图片 102"/>
        <xdr:cNvPicPr>
          <a:picLocks noChangeAspect="1"/>
        </xdr:cNvPicPr>
      </xdr:nvPicPr>
      <xdr:blipFill>
        <a:blip r:embed="rId23"/>
        <a:stretch>
          <a:fillRect/>
        </a:stretch>
      </xdr:blipFill>
      <xdr:spPr>
        <a:xfrm>
          <a:off x="1608455" y="180657500"/>
          <a:ext cx="3209290" cy="1726565"/>
        </a:xfrm>
        <a:prstGeom prst="rect">
          <a:avLst/>
        </a:prstGeom>
        <a:noFill/>
        <a:ln w="9525">
          <a:noFill/>
        </a:ln>
      </xdr:spPr>
    </xdr:pic>
    <xdr:clientData/>
  </xdr:twoCellAnchor>
  <xdr:twoCellAnchor editAs="oneCell">
    <xdr:from>
      <xdr:col>2</xdr:col>
      <xdr:colOff>12065</xdr:colOff>
      <xdr:row>914</xdr:row>
      <xdr:rowOff>97790</xdr:rowOff>
    </xdr:from>
    <xdr:to>
      <xdr:col>8</xdr:col>
      <xdr:colOff>72390</xdr:colOff>
      <xdr:row>923</xdr:row>
      <xdr:rowOff>152400</xdr:rowOff>
    </xdr:to>
    <xdr:pic>
      <xdr:nvPicPr>
        <xdr:cNvPr id="104" name="图片 103"/>
        <xdr:cNvPicPr>
          <a:picLocks noChangeAspect="1"/>
        </xdr:cNvPicPr>
      </xdr:nvPicPr>
      <xdr:blipFill>
        <a:blip r:embed="rId23"/>
        <a:stretch>
          <a:fillRect/>
        </a:stretch>
      </xdr:blipFill>
      <xdr:spPr>
        <a:xfrm>
          <a:off x="1555115" y="182920640"/>
          <a:ext cx="3443605" cy="1854835"/>
        </a:xfrm>
        <a:prstGeom prst="rect">
          <a:avLst/>
        </a:prstGeom>
        <a:noFill/>
        <a:ln w="9525">
          <a:noFill/>
        </a:ln>
      </xdr:spPr>
    </xdr:pic>
    <xdr:clientData/>
  </xdr:twoCellAnchor>
  <xdr:twoCellAnchor editAs="oneCell">
    <xdr:from>
      <xdr:col>2</xdr:col>
      <xdr:colOff>113665</xdr:colOff>
      <xdr:row>926</xdr:row>
      <xdr:rowOff>143510</xdr:rowOff>
    </xdr:from>
    <xdr:to>
      <xdr:col>8</xdr:col>
      <xdr:colOff>179070</xdr:colOff>
      <xdr:row>936</xdr:row>
      <xdr:rowOff>0</xdr:rowOff>
    </xdr:to>
    <xdr:pic>
      <xdr:nvPicPr>
        <xdr:cNvPr id="105" name="图片 104"/>
        <xdr:cNvPicPr>
          <a:picLocks noChangeAspect="1"/>
        </xdr:cNvPicPr>
      </xdr:nvPicPr>
      <xdr:blipFill>
        <a:blip r:embed="rId23"/>
        <a:stretch>
          <a:fillRect/>
        </a:stretch>
      </xdr:blipFill>
      <xdr:spPr>
        <a:xfrm>
          <a:off x="1656715" y="185366660"/>
          <a:ext cx="3448685" cy="1856740"/>
        </a:xfrm>
        <a:prstGeom prst="rect">
          <a:avLst/>
        </a:prstGeom>
        <a:noFill/>
        <a:ln w="9525">
          <a:noFill/>
        </a:ln>
      </xdr:spPr>
    </xdr:pic>
    <xdr:clientData/>
  </xdr:twoCellAnchor>
  <xdr:twoCellAnchor editAs="oneCell">
    <xdr:from>
      <xdr:col>2</xdr:col>
      <xdr:colOff>139700</xdr:colOff>
      <xdr:row>937</xdr:row>
      <xdr:rowOff>190500</xdr:rowOff>
    </xdr:from>
    <xdr:to>
      <xdr:col>4</xdr:col>
      <xdr:colOff>203835</xdr:colOff>
      <xdr:row>942</xdr:row>
      <xdr:rowOff>85725</xdr:rowOff>
    </xdr:to>
    <xdr:pic>
      <xdr:nvPicPr>
        <xdr:cNvPr id="106" name="图片 105"/>
        <xdr:cNvPicPr>
          <a:picLocks noChangeAspect="1"/>
        </xdr:cNvPicPr>
      </xdr:nvPicPr>
      <xdr:blipFill>
        <a:blip r:embed="rId24"/>
        <a:stretch>
          <a:fillRect/>
        </a:stretch>
      </xdr:blipFill>
      <xdr:spPr>
        <a:xfrm>
          <a:off x="1682750" y="187613925"/>
          <a:ext cx="1662430" cy="895350"/>
        </a:xfrm>
        <a:prstGeom prst="rect">
          <a:avLst/>
        </a:prstGeom>
        <a:noFill/>
        <a:ln w="9525">
          <a:noFill/>
        </a:ln>
      </xdr:spPr>
    </xdr:pic>
    <xdr:clientData/>
  </xdr:twoCellAnchor>
  <xdr:twoCellAnchor editAs="oneCell">
    <xdr:from>
      <xdr:col>2</xdr:col>
      <xdr:colOff>139065</xdr:colOff>
      <xdr:row>943</xdr:row>
      <xdr:rowOff>166370</xdr:rowOff>
    </xdr:from>
    <xdr:to>
      <xdr:col>4</xdr:col>
      <xdr:colOff>139065</xdr:colOff>
      <xdr:row>948</xdr:row>
      <xdr:rowOff>28575</xdr:rowOff>
    </xdr:to>
    <xdr:pic>
      <xdr:nvPicPr>
        <xdr:cNvPr id="107" name="图片 106"/>
        <xdr:cNvPicPr>
          <a:picLocks noChangeAspect="1"/>
        </xdr:cNvPicPr>
      </xdr:nvPicPr>
      <xdr:blipFill>
        <a:blip r:embed="rId25"/>
        <a:stretch>
          <a:fillRect/>
        </a:stretch>
      </xdr:blipFill>
      <xdr:spPr>
        <a:xfrm>
          <a:off x="1682115" y="188789945"/>
          <a:ext cx="1598295" cy="862330"/>
        </a:xfrm>
        <a:prstGeom prst="rect">
          <a:avLst/>
        </a:prstGeom>
        <a:noFill/>
        <a:ln w="9525">
          <a:noFill/>
        </a:ln>
      </xdr:spPr>
    </xdr:pic>
    <xdr:clientData/>
  </xdr:twoCellAnchor>
  <xdr:twoCellAnchor editAs="oneCell">
    <xdr:from>
      <xdr:col>2</xdr:col>
      <xdr:colOff>33020</xdr:colOff>
      <xdr:row>949</xdr:row>
      <xdr:rowOff>18415</xdr:rowOff>
    </xdr:from>
    <xdr:to>
      <xdr:col>4</xdr:col>
      <xdr:colOff>631825</xdr:colOff>
      <xdr:row>955</xdr:row>
      <xdr:rowOff>5715</xdr:rowOff>
    </xdr:to>
    <xdr:pic>
      <xdr:nvPicPr>
        <xdr:cNvPr id="108" name="图片 107"/>
        <xdr:cNvPicPr>
          <a:picLocks noChangeAspect="1"/>
        </xdr:cNvPicPr>
      </xdr:nvPicPr>
      <xdr:blipFill>
        <a:blip r:embed="rId26"/>
        <a:stretch>
          <a:fillRect/>
        </a:stretch>
      </xdr:blipFill>
      <xdr:spPr>
        <a:xfrm>
          <a:off x="1576070" y="189842140"/>
          <a:ext cx="2197100" cy="1187450"/>
        </a:xfrm>
        <a:prstGeom prst="rect">
          <a:avLst/>
        </a:prstGeom>
        <a:noFill/>
        <a:ln w="9525">
          <a:noFill/>
        </a:ln>
      </xdr:spPr>
    </xdr:pic>
    <xdr:clientData/>
  </xdr:twoCellAnchor>
  <xdr:twoCellAnchor editAs="oneCell">
    <xdr:from>
      <xdr:col>2</xdr:col>
      <xdr:colOff>28575</xdr:colOff>
      <xdr:row>955</xdr:row>
      <xdr:rowOff>5080</xdr:rowOff>
    </xdr:from>
    <xdr:to>
      <xdr:col>4</xdr:col>
      <xdr:colOff>555625</xdr:colOff>
      <xdr:row>960</xdr:row>
      <xdr:rowOff>151765</xdr:rowOff>
    </xdr:to>
    <xdr:pic>
      <xdr:nvPicPr>
        <xdr:cNvPr id="109" name="图片 108"/>
        <xdr:cNvPicPr>
          <a:picLocks noChangeAspect="1"/>
        </xdr:cNvPicPr>
      </xdr:nvPicPr>
      <xdr:blipFill>
        <a:blip r:embed="rId27"/>
        <a:stretch>
          <a:fillRect/>
        </a:stretch>
      </xdr:blipFill>
      <xdr:spPr>
        <a:xfrm>
          <a:off x="1571625" y="191028955"/>
          <a:ext cx="2125345" cy="1146810"/>
        </a:xfrm>
        <a:prstGeom prst="rect">
          <a:avLst/>
        </a:prstGeom>
        <a:noFill/>
        <a:ln w="9525">
          <a:noFill/>
        </a:ln>
      </xdr:spPr>
    </xdr:pic>
    <xdr:clientData/>
  </xdr:twoCellAnchor>
  <xdr:twoCellAnchor editAs="oneCell">
    <xdr:from>
      <xdr:col>2</xdr:col>
      <xdr:colOff>61595</xdr:colOff>
      <xdr:row>962</xdr:row>
      <xdr:rowOff>5715</xdr:rowOff>
    </xdr:from>
    <xdr:to>
      <xdr:col>4</xdr:col>
      <xdr:colOff>50165</xdr:colOff>
      <xdr:row>966</xdr:row>
      <xdr:rowOff>62865</xdr:rowOff>
    </xdr:to>
    <xdr:pic>
      <xdr:nvPicPr>
        <xdr:cNvPr id="110" name="图片 109"/>
        <xdr:cNvPicPr>
          <a:picLocks noChangeAspect="1"/>
        </xdr:cNvPicPr>
      </xdr:nvPicPr>
      <xdr:blipFill>
        <a:blip r:embed="rId28"/>
        <a:stretch>
          <a:fillRect/>
        </a:stretch>
      </xdr:blipFill>
      <xdr:spPr>
        <a:xfrm>
          <a:off x="1604645" y="192429765"/>
          <a:ext cx="1586865" cy="857250"/>
        </a:xfrm>
        <a:prstGeom prst="rect">
          <a:avLst/>
        </a:prstGeom>
        <a:noFill/>
        <a:ln w="9525">
          <a:noFill/>
        </a:ln>
      </xdr:spPr>
    </xdr:pic>
    <xdr:clientData/>
  </xdr:twoCellAnchor>
  <xdr:twoCellAnchor editAs="oneCell">
    <xdr:from>
      <xdr:col>2</xdr:col>
      <xdr:colOff>62865</xdr:colOff>
      <xdr:row>967</xdr:row>
      <xdr:rowOff>12065</xdr:rowOff>
    </xdr:from>
    <xdr:to>
      <xdr:col>4</xdr:col>
      <xdr:colOff>12700</xdr:colOff>
      <xdr:row>971</xdr:row>
      <xdr:rowOff>47625</xdr:rowOff>
    </xdr:to>
    <xdr:pic>
      <xdr:nvPicPr>
        <xdr:cNvPr id="111" name="图片 110"/>
        <xdr:cNvPicPr>
          <a:picLocks noChangeAspect="1"/>
        </xdr:cNvPicPr>
      </xdr:nvPicPr>
      <xdr:blipFill>
        <a:blip r:embed="rId29"/>
        <a:stretch>
          <a:fillRect/>
        </a:stretch>
      </xdr:blipFill>
      <xdr:spPr>
        <a:xfrm>
          <a:off x="1605915" y="193436240"/>
          <a:ext cx="1548130" cy="835660"/>
        </a:xfrm>
        <a:prstGeom prst="rect">
          <a:avLst/>
        </a:prstGeom>
        <a:noFill/>
        <a:ln w="9525">
          <a:noFill/>
        </a:ln>
      </xdr:spPr>
    </xdr:pic>
    <xdr:clientData/>
  </xdr:twoCellAnchor>
  <xdr:twoCellAnchor editAs="oneCell">
    <xdr:from>
      <xdr:col>2</xdr:col>
      <xdr:colOff>31750</xdr:colOff>
      <xdr:row>974</xdr:row>
      <xdr:rowOff>30480</xdr:rowOff>
    </xdr:from>
    <xdr:to>
      <xdr:col>4</xdr:col>
      <xdr:colOff>163830</xdr:colOff>
      <xdr:row>978</xdr:row>
      <xdr:rowOff>161925</xdr:rowOff>
    </xdr:to>
    <xdr:pic>
      <xdr:nvPicPr>
        <xdr:cNvPr id="112" name="图片 111"/>
        <xdr:cNvPicPr>
          <a:picLocks noChangeAspect="1"/>
        </xdr:cNvPicPr>
      </xdr:nvPicPr>
      <xdr:blipFill>
        <a:blip r:embed="rId30"/>
        <a:stretch>
          <a:fillRect/>
        </a:stretch>
      </xdr:blipFill>
      <xdr:spPr>
        <a:xfrm>
          <a:off x="1574800" y="194854830"/>
          <a:ext cx="1730375" cy="931545"/>
        </a:xfrm>
        <a:prstGeom prst="rect">
          <a:avLst/>
        </a:prstGeom>
        <a:noFill/>
        <a:ln w="9525">
          <a:noFill/>
        </a:ln>
      </xdr:spPr>
    </xdr:pic>
    <xdr:clientData/>
  </xdr:twoCellAnchor>
  <xdr:twoCellAnchor editAs="oneCell">
    <xdr:from>
      <xdr:col>2</xdr:col>
      <xdr:colOff>63500</xdr:colOff>
      <xdr:row>979</xdr:row>
      <xdr:rowOff>50800</xdr:rowOff>
    </xdr:from>
    <xdr:to>
      <xdr:col>4</xdr:col>
      <xdr:colOff>157480</xdr:colOff>
      <xdr:row>983</xdr:row>
      <xdr:rowOff>162560</xdr:rowOff>
    </xdr:to>
    <xdr:pic>
      <xdr:nvPicPr>
        <xdr:cNvPr id="113" name="图片 112"/>
        <xdr:cNvPicPr>
          <a:picLocks noChangeAspect="1"/>
        </xdr:cNvPicPr>
      </xdr:nvPicPr>
      <xdr:blipFill>
        <a:blip r:embed="rId31"/>
        <a:stretch>
          <a:fillRect/>
        </a:stretch>
      </xdr:blipFill>
      <xdr:spPr>
        <a:xfrm>
          <a:off x="1606550" y="195875275"/>
          <a:ext cx="1692275" cy="911860"/>
        </a:xfrm>
        <a:prstGeom prst="rect">
          <a:avLst/>
        </a:prstGeom>
        <a:noFill/>
        <a:ln w="9525">
          <a:noFill/>
        </a:ln>
      </xdr:spPr>
    </xdr:pic>
    <xdr:clientData/>
  </xdr:twoCellAnchor>
  <xdr:twoCellAnchor editAs="oneCell">
    <xdr:from>
      <xdr:col>2</xdr:col>
      <xdr:colOff>84455</xdr:colOff>
      <xdr:row>986</xdr:row>
      <xdr:rowOff>107315</xdr:rowOff>
    </xdr:from>
    <xdr:to>
      <xdr:col>8</xdr:col>
      <xdr:colOff>77470</xdr:colOff>
      <xdr:row>995</xdr:row>
      <xdr:rowOff>123825</xdr:rowOff>
    </xdr:to>
    <xdr:pic>
      <xdr:nvPicPr>
        <xdr:cNvPr id="114" name="图片 113"/>
        <xdr:cNvPicPr>
          <a:picLocks noChangeAspect="1"/>
        </xdr:cNvPicPr>
      </xdr:nvPicPr>
      <xdr:blipFill>
        <a:blip r:embed="rId32"/>
        <a:stretch>
          <a:fillRect/>
        </a:stretch>
      </xdr:blipFill>
      <xdr:spPr>
        <a:xfrm>
          <a:off x="1627505" y="197331965"/>
          <a:ext cx="3376295" cy="1816735"/>
        </a:xfrm>
        <a:prstGeom prst="rect">
          <a:avLst/>
        </a:prstGeom>
        <a:noFill/>
        <a:ln w="9525">
          <a:noFill/>
        </a:ln>
      </xdr:spPr>
    </xdr:pic>
    <xdr:clientData/>
  </xdr:twoCellAnchor>
  <xdr:twoCellAnchor editAs="oneCell">
    <xdr:from>
      <xdr:col>2</xdr:col>
      <xdr:colOff>10795</xdr:colOff>
      <xdr:row>998</xdr:row>
      <xdr:rowOff>45085</xdr:rowOff>
    </xdr:from>
    <xdr:to>
      <xdr:col>4</xdr:col>
      <xdr:colOff>17145</xdr:colOff>
      <xdr:row>1002</xdr:row>
      <xdr:rowOff>110490</xdr:rowOff>
    </xdr:to>
    <xdr:pic>
      <xdr:nvPicPr>
        <xdr:cNvPr id="115" name="图片 114"/>
        <xdr:cNvPicPr>
          <a:picLocks noChangeAspect="1"/>
        </xdr:cNvPicPr>
      </xdr:nvPicPr>
      <xdr:blipFill>
        <a:blip r:embed="rId33"/>
        <a:stretch>
          <a:fillRect/>
        </a:stretch>
      </xdr:blipFill>
      <xdr:spPr>
        <a:xfrm>
          <a:off x="1553845" y="199670035"/>
          <a:ext cx="1604645" cy="865505"/>
        </a:xfrm>
        <a:prstGeom prst="rect">
          <a:avLst/>
        </a:prstGeom>
        <a:noFill/>
        <a:ln w="9525">
          <a:noFill/>
        </a:ln>
      </xdr:spPr>
    </xdr:pic>
    <xdr:clientData/>
  </xdr:twoCellAnchor>
  <xdr:twoCellAnchor editAs="oneCell">
    <xdr:from>
      <xdr:col>2</xdr:col>
      <xdr:colOff>20320</xdr:colOff>
      <xdr:row>1002</xdr:row>
      <xdr:rowOff>189230</xdr:rowOff>
    </xdr:from>
    <xdr:to>
      <xdr:col>3</xdr:col>
      <xdr:colOff>613410</xdr:colOff>
      <xdr:row>1007</xdr:row>
      <xdr:rowOff>19050</xdr:rowOff>
    </xdr:to>
    <xdr:pic>
      <xdr:nvPicPr>
        <xdr:cNvPr id="116" name="图片 115"/>
        <xdr:cNvPicPr>
          <a:picLocks noChangeAspect="1"/>
        </xdr:cNvPicPr>
      </xdr:nvPicPr>
      <xdr:blipFill>
        <a:blip r:embed="rId34"/>
        <a:stretch>
          <a:fillRect/>
        </a:stretch>
      </xdr:blipFill>
      <xdr:spPr>
        <a:xfrm>
          <a:off x="1563370" y="200614280"/>
          <a:ext cx="1545590" cy="829945"/>
        </a:xfrm>
        <a:prstGeom prst="rect">
          <a:avLst/>
        </a:prstGeom>
        <a:noFill/>
        <a:ln w="9525">
          <a:noFill/>
        </a:ln>
      </xdr:spPr>
    </xdr:pic>
    <xdr:clientData/>
  </xdr:twoCellAnchor>
  <xdr:twoCellAnchor editAs="oneCell">
    <xdr:from>
      <xdr:col>2</xdr:col>
      <xdr:colOff>88265</xdr:colOff>
      <xdr:row>1022</xdr:row>
      <xdr:rowOff>99695</xdr:rowOff>
    </xdr:from>
    <xdr:to>
      <xdr:col>3</xdr:col>
      <xdr:colOff>640715</xdr:colOff>
      <xdr:row>1026</xdr:row>
      <xdr:rowOff>109220</xdr:rowOff>
    </xdr:to>
    <xdr:pic>
      <xdr:nvPicPr>
        <xdr:cNvPr id="120" name="图片 119"/>
        <xdr:cNvPicPr>
          <a:picLocks noChangeAspect="1"/>
        </xdr:cNvPicPr>
      </xdr:nvPicPr>
      <xdr:blipFill>
        <a:blip r:embed="rId35"/>
        <a:stretch>
          <a:fillRect/>
        </a:stretch>
      </xdr:blipFill>
      <xdr:spPr>
        <a:xfrm>
          <a:off x="1631315" y="204525245"/>
          <a:ext cx="1504950" cy="809625"/>
        </a:xfrm>
        <a:prstGeom prst="rect">
          <a:avLst/>
        </a:prstGeom>
        <a:noFill/>
        <a:ln w="9525">
          <a:noFill/>
        </a:ln>
      </xdr:spPr>
    </xdr:pic>
    <xdr:clientData/>
  </xdr:twoCellAnchor>
  <xdr:twoCellAnchor editAs="oneCell">
    <xdr:from>
      <xdr:col>2</xdr:col>
      <xdr:colOff>101600</xdr:colOff>
      <xdr:row>1027</xdr:row>
      <xdr:rowOff>145415</xdr:rowOff>
    </xdr:from>
    <xdr:to>
      <xdr:col>3</xdr:col>
      <xdr:colOff>562610</xdr:colOff>
      <xdr:row>1031</xdr:row>
      <xdr:rowOff>104775</xdr:rowOff>
    </xdr:to>
    <xdr:pic>
      <xdr:nvPicPr>
        <xdr:cNvPr id="121" name="图片 120"/>
        <xdr:cNvPicPr>
          <a:picLocks noChangeAspect="1"/>
        </xdr:cNvPicPr>
      </xdr:nvPicPr>
      <xdr:blipFill>
        <a:blip r:embed="rId36"/>
        <a:stretch>
          <a:fillRect/>
        </a:stretch>
      </xdr:blipFill>
      <xdr:spPr>
        <a:xfrm>
          <a:off x="1644650" y="205571090"/>
          <a:ext cx="1413510" cy="759460"/>
        </a:xfrm>
        <a:prstGeom prst="rect">
          <a:avLst/>
        </a:prstGeom>
        <a:noFill/>
        <a:ln w="9525">
          <a:noFill/>
        </a:ln>
      </xdr:spPr>
    </xdr:pic>
    <xdr:clientData/>
  </xdr:twoCellAnchor>
  <xdr:twoCellAnchor editAs="oneCell">
    <xdr:from>
      <xdr:col>2</xdr:col>
      <xdr:colOff>59055</xdr:colOff>
      <xdr:row>1058</xdr:row>
      <xdr:rowOff>3810</xdr:rowOff>
    </xdr:from>
    <xdr:to>
      <xdr:col>7</xdr:col>
      <xdr:colOff>249555</xdr:colOff>
      <xdr:row>1066</xdr:row>
      <xdr:rowOff>90805</xdr:rowOff>
    </xdr:to>
    <xdr:pic>
      <xdr:nvPicPr>
        <xdr:cNvPr id="124" name="图片 123"/>
        <xdr:cNvPicPr>
          <a:picLocks noChangeAspect="1"/>
        </xdr:cNvPicPr>
      </xdr:nvPicPr>
      <xdr:blipFill>
        <a:blip r:embed="rId37"/>
        <a:stretch>
          <a:fillRect/>
        </a:stretch>
      </xdr:blipFill>
      <xdr:spPr>
        <a:xfrm>
          <a:off x="1602105" y="211630260"/>
          <a:ext cx="3134360" cy="1687195"/>
        </a:xfrm>
        <a:prstGeom prst="rect">
          <a:avLst/>
        </a:prstGeom>
        <a:noFill/>
        <a:ln w="9525">
          <a:noFill/>
        </a:ln>
      </xdr:spPr>
    </xdr:pic>
    <xdr:clientData/>
  </xdr:twoCellAnchor>
  <xdr:twoCellAnchor editAs="oneCell">
    <xdr:from>
      <xdr:col>2</xdr:col>
      <xdr:colOff>81915</xdr:colOff>
      <xdr:row>1081</xdr:row>
      <xdr:rowOff>196215</xdr:rowOff>
    </xdr:from>
    <xdr:to>
      <xdr:col>4</xdr:col>
      <xdr:colOff>204470</xdr:colOff>
      <xdr:row>1086</xdr:row>
      <xdr:rowOff>123190</xdr:rowOff>
    </xdr:to>
    <xdr:pic>
      <xdr:nvPicPr>
        <xdr:cNvPr id="126" name="图片 125"/>
        <xdr:cNvPicPr>
          <a:picLocks noChangeAspect="1"/>
        </xdr:cNvPicPr>
      </xdr:nvPicPr>
      <xdr:blipFill>
        <a:blip r:embed="rId38"/>
        <a:stretch>
          <a:fillRect/>
        </a:stretch>
      </xdr:blipFill>
      <xdr:spPr>
        <a:xfrm>
          <a:off x="1624965" y="216423240"/>
          <a:ext cx="1720850" cy="927100"/>
        </a:xfrm>
        <a:prstGeom prst="rect">
          <a:avLst/>
        </a:prstGeom>
        <a:noFill/>
        <a:ln w="9525">
          <a:noFill/>
        </a:ln>
      </xdr:spPr>
    </xdr:pic>
    <xdr:clientData/>
  </xdr:twoCellAnchor>
  <xdr:twoCellAnchor editAs="oneCell">
    <xdr:from>
      <xdr:col>2</xdr:col>
      <xdr:colOff>77470</xdr:colOff>
      <xdr:row>1087</xdr:row>
      <xdr:rowOff>47625</xdr:rowOff>
    </xdr:from>
    <xdr:to>
      <xdr:col>4</xdr:col>
      <xdr:colOff>150495</xdr:colOff>
      <xdr:row>1091</xdr:row>
      <xdr:rowOff>147955</xdr:rowOff>
    </xdr:to>
    <xdr:pic>
      <xdr:nvPicPr>
        <xdr:cNvPr id="127" name="图片 126"/>
        <xdr:cNvPicPr>
          <a:picLocks noChangeAspect="1"/>
        </xdr:cNvPicPr>
      </xdr:nvPicPr>
      <xdr:blipFill>
        <a:blip r:embed="rId39"/>
        <a:stretch>
          <a:fillRect/>
        </a:stretch>
      </xdr:blipFill>
      <xdr:spPr>
        <a:xfrm>
          <a:off x="1620520" y="217474800"/>
          <a:ext cx="1671320" cy="900430"/>
        </a:xfrm>
        <a:prstGeom prst="rect">
          <a:avLst/>
        </a:prstGeom>
        <a:noFill/>
        <a:ln w="9525">
          <a:noFill/>
        </a:ln>
      </xdr:spPr>
    </xdr:pic>
    <xdr:clientData/>
  </xdr:twoCellAnchor>
  <xdr:twoCellAnchor editAs="oneCell">
    <xdr:from>
      <xdr:col>2</xdr:col>
      <xdr:colOff>34925</xdr:colOff>
      <xdr:row>1094</xdr:row>
      <xdr:rowOff>6350</xdr:rowOff>
    </xdr:from>
    <xdr:to>
      <xdr:col>4</xdr:col>
      <xdr:colOff>19050</xdr:colOff>
      <xdr:row>1098</xdr:row>
      <xdr:rowOff>57150</xdr:rowOff>
    </xdr:to>
    <xdr:pic>
      <xdr:nvPicPr>
        <xdr:cNvPr id="128" name="图片 127"/>
        <xdr:cNvPicPr>
          <a:picLocks noChangeAspect="1"/>
        </xdr:cNvPicPr>
      </xdr:nvPicPr>
      <xdr:blipFill>
        <a:blip r:embed="rId40"/>
        <a:stretch>
          <a:fillRect/>
        </a:stretch>
      </xdr:blipFill>
      <xdr:spPr>
        <a:xfrm>
          <a:off x="1577975" y="218833700"/>
          <a:ext cx="1582420" cy="850900"/>
        </a:xfrm>
        <a:prstGeom prst="rect">
          <a:avLst/>
        </a:prstGeom>
        <a:noFill/>
        <a:ln w="9525">
          <a:noFill/>
        </a:ln>
      </xdr:spPr>
    </xdr:pic>
    <xdr:clientData/>
  </xdr:twoCellAnchor>
  <xdr:twoCellAnchor editAs="oneCell">
    <xdr:from>
      <xdr:col>2</xdr:col>
      <xdr:colOff>38735</xdr:colOff>
      <xdr:row>1098</xdr:row>
      <xdr:rowOff>126365</xdr:rowOff>
    </xdr:from>
    <xdr:to>
      <xdr:col>4</xdr:col>
      <xdr:colOff>19685</xdr:colOff>
      <xdr:row>1103</xdr:row>
      <xdr:rowOff>0</xdr:rowOff>
    </xdr:to>
    <xdr:pic>
      <xdr:nvPicPr>
        <xdr:cNvPr id="129" name="图片 128"/>
        <xdr:cNvPicPr>
          <a:picLocks noChangeAspect="1"/>
        </xdr:cNvPicPr>
      </xdr:nvPicPr>
      <xdr:blipFill>
        <a:blip r:embed="rId41"/>
        <a:stretch>
          <a:fillRect/>
        </a:stretch>
      </xdr:blipFill>
      <xdr:spPr>
        <a:xfrm>
          <a:off x="1581785" y="219753815"/>
          <a:ext cx="1579245" cy="873760"/>
        </a:xfrm>
        <a:prstGeom prst="rect">
          <a:avLst/>
        </a:prstGeom>
        <a:noFill/>
        <a:ln w="9525">
          <a:noFill/>
        </a:ln>
      </xdr:spPr>
    </xdr:pic>
    <xdr:clientData/>
  </xdr:twoCellAnchor>
  <xdr:twoCellAnchor editAs="oneCell">
    <xdr:from>
      <xdr:col>2</xdr:col>
      <xdr:colOff>126365</xdr:colOff>
      <xdr:row>1165</xdr:row>
      <xdr:rowOff>111125</xdr:rowOff>
    </xdr:from>
    <xdr:to>
      <xdr:col>7</xdr:col>
      <xdr:colOff>240030</xdr:colOff>
      <xdr:row>1173</xdr:row>
      <xdr:rowOff>158115</xdr:rowOff>
    </xdr:to>
    <xdr:pic>
      <xdr:nvPicPr>
        <xdr:cNvPr id="137" name="图片 136"/>
        <xdr:cNvPicPr>
          <a:picLocks noChangeAspect="1"/>
        </xdr:cNvPicPr>
      </xdr:nvPicPr>
      <xdr:blipFill>
        <a:blip r:embed="rId42"/>
        <a:stretch>
          <a:fillRect/>
        </a:stretch>
      </xdr:blipFill>
      <xdr:spPr>
        <a:xfrm>
          <a:off x="1669415" y="233140250"/>
          <a:ext cx="3057525" cy="1647190"/>
        </a:xfrm>
        <a:prstGeom prst="rect">
          <a:avLst/>
        </a:prstGeom>
        <a:noFill/>
        <a:ln w="9525">
          <a:noFill/>
        </a:ln>
      </xdr:spPr>
    </xdr:pic>
    <xdr:clientData/>
  </xdr:twoCellAnchor>
  <xdr:twoCellAnchor editAs="oneCell">
    <xdr:from>
      <xdr:col>2</xdr:col>
      <xdr:colOff>116205</xdr:colOff>
      <xdr:row>1178</xdr:row>
      <xdr:rowOff>28575</xdr:rowOff>
    </xdr:from>
    <xdr:to>
      <xdr:col>3</xdr:col>
      <xdr:colOff>616585</xdr:colOff>
      <xdr:row>1182</xdr:row>
      <xdr:rowOff>10795</xdr:rowOff>
    </xdr:to>
    <xdr:pic>
      <xdr:nvPicPr>
        <xdr:cNvPr id="138" name="图片 137"/>
        <xdr:cNvPicPr>
          <a:picLocks noChangeAspect="1"/>
        </xdr:cNvPicPr>
      </xdr:nvPicPr>
      <xdr:blipFill>
        <a:blip r:embed="rId43"/>
        <a:stretch>
          <a:fillRect/>
        </a:stretch>
      </xdr:blipFill>
      <xdr:spPr>
        <a:xfrm>
          <a:off x="1659255" y="235658025"/>
          <a:ext cx="1452880" cy="782320"/>
        </a:xfrm>
        <a:prstGeom prst="rect">
          <a:avLst/>
        </a:prstGeom>
        <a:noFill/>
        <a:ln w="9525">
          <a:noFill/>
        </a:ln>
      </xdr:spPr>
    </xdr:pic>
    <xdr:clientData/>
  </xdr:twoCellAnchor>
  <xdr:twoCellAnchor editAs="oneCell">
    <xdr:from>
      <xdr:col>2</xdr:col>
      <xdr:colOff>57785</xdr:colOff>
      <xdr:row>1183</xdr:row>
      <xdr:rowOff>92710</xdr:rowOff>
    </xdr:from>
    <xdr:to>
      <xdr:col>3</xdr:col>
      <xdr:colOff>581660</xdr:colOff>
      <xdr:row>1187</xdr:row>
      <xdr:rowOff>89535</xdr:rowOff>
    </xdr:to>
    <xdr:pic>
      <xdr:nvPicPr>
        <xdr:cNvPr id="139" name="图片 138"/>
        <xdr:cNvPicPr>
          <a:picLocks noChangeAspect="1"/>
        </xdr:cNvPicPr>
      </xdr:nvPicPr>
      <xdr:blipFill>
        <a:blip r:embed="rId44"/>
        <a:stretch>
          <a:fillRect/>
        </a:stretch>
      </xdr:blipFill>
      <xdr:spPr>
        <a:xfrm>
          <a:off x="1600835" y="236722285"/>
          <a:ext cx="1476375" cy="796925"/>
        </a:xfrm>
        <a:prstGeom prst="rect">
          <a:avLst/>
        </a:prstGeom>
        <a:noFill/>
        <a:ln w="9525">
          <a:noFill/>
        </a:ln>
      </xdr:spPr>
    </xdr:pic>
    <xdr:clientData/>
  </xdr:twoCellAnchor>
  <xdr:twoCellAnchor editAs="oneCell">
    <xdr:from>
      <xdr:col>2</xdr:col>
      <xdr:colOff>95885</xdr:colOff>
      <xdr:row>1189</xdr:row>
      <xdr:rowOff>191770</xdr:rowOff>
    </xdr:from>
    <xdr:to>
      <xdr:col>4</xdr:col>
      <xdr:colOff>135890</xdr:colOff>
      <xdr:row>1194</xdr:row>
      <xdr:rowOff>75565</xdr:rowOff>
    </xdr:to>
    <xdr:pic>
      <xdr:nvPicPr>
        <xdr:cNvPr id="140" name="图片 139"/>
        <xdr:cNvPicPr>
          <a:picLocks noChangeAspect="1"/>
        </xdr:cNvPicPr>
      </xdr:nvPicPr>
      <xdr:blipFill>
        <a:blip r:embed="rId45"/>
        <a:stretch>
          <a:fillRect/>
        </a:stretch>
      </xdr:blipFill>
      <xdr:spPr>
        <a:xfrm>
          <a:off x="1638935" y="238021495"/>
          <a:ext cx="1638300" cy="883920"/>
        </a:xfrm>
        <a:prstGeom prst="rect">
          <a:avLst/>
        </a:prstGeom>
        <a:noFill/>
        <a:ln w="9525">
          <a:noFill/>
        </a:ln>
      </xdr:spPr>
    </xdr:pic>
    <xdr:clientData/>
  </xdr:twoCellAnchor>
  <xdr:twoCellAnchor editAs="oneCell">
    <xdr:from>
      <xdr:col>2</xdr:col>
      <xdr:colOff>69850</xdr:colOff>
      <xdr:row>1195</xdr:row>
      <xdr:rowOff>100965</xdr:rowOff>
    </xdr:from>
    <xdr:to>
      <xdr:col>4</xdr:col>
      <xdr:colOff>85725</xdr:colOff>
      <xdr:row>1199</xdr:row>
      <xdr:rowOff>170815</xdr:rowOff>
    </xdr:to>
    <xdr:pic>
      <xdr:nvPicPr>
        <xdr:cNvPr id="141" name="图片 140"/>
        <xdr:cNvPicPr>
          <a:picLocks noChangeAspect="1"/>
        </xdr:cNvPicPr>
      </xdr:nvPicPr>
      <xdr:blipFill>
        <a:blip r:embed="rId46"/>
        <a:stretch>
          <a:fillRect/>
        </a:stretch>
      </xdr:blipFill>
      <xdr:spPr>
        <a:xfrm>
          <a:off x="1612900" y="239130840"/>
          <a:ext cx="1614170" cy="869950"/>
        </a:xfrm>
        <a:prstGeom prst="rect">
          <a:avLst/>
        </a:prstGeom>
        <a:noFill/>
        <a:ln w="9525">
          <a:noFill/>
        </a:ln>
      </xdr:spPr>
    </xdr:pic>
    <xdr:clientData/>
  </xdr:twoCellAnchor>
  <xdr:twoCellAnchor editAs="oneCell">
    <xdr:from>
      <xdr:col>2</xdr:col>
      <xdr:colOff>60325</xdr:colOff>
      <xdr:row>1202</xdr:row>
      <xdr:rowOff>0</xdr:rowOff>
    </xdr:from>
    <xdr:to>
      <xdr:col>8</xdr:col>
      <xdr:colOff>243205</xdr:colOff>
      <xdr:row>1211</xdr:row>
      <xdr:rowOff>119380</xdr:rowOff>
    </xdr:to>
    <xdr:pic>
      <xdr:nvPicPr>
        <xdr:cNvPr id="142" name="图片 141"/>
        <xdr:cNvPicPr>
          <a:picLocks noChangeAspect="1"/>
        </xdr:cNvPicPr>
      </xdr:nvPicPr>
      <xdr:blipFill>
        <a:blip r:embed="rId47"/>
        <a:stretch>
          <a:fillRect/>
        </a:stretch>
      </xdr:blipFill>
      <xdr:spPr>
        <a:xfrm>
          <a:off x="1603375" y="240430050"/>
          <a:ext cx="3566160" cy="1919605"/>
        </a:xfrm>
        <a:prstGeom prst="rect">
          <a:avLst/>
        </a:prstGeom>
        <a:noFill/>
        <a:ln w="9525">
          <a:noFill/>
        </a:ln>
      </xdr:spPr>
    </xdr:pic>
    <xdr:clientData/>
  </xdr:twoCellAnchor>
  <xdr:twoCellAnchor editAs="oneCell">
    <xdr:from>
      <xdr:col>2</xdr:col>
      <xdr:colOff>139065</xdr:colOff>
      <xdr:row>1214</xdr:row>
      <xdr:rowOff>3810</xdr:rowOff>
    </xdr:from>
    <xdr:to>
      <xdr:col>3</xdr:col>
      <xdr:colOff>614045</xdr:colOff>
      <xdr:row>1217</xdr:row>
      <xdr:rowOff>170815</xdr:rowOff>
    </xdr:to>
    <xdr:pic>
      <xdr:nvPicPr>
        <xdr:cNvPr id="143" name="图片 142"/>
        <xdr:cNvPicPr>
          <a:picLocks noChangeAspect="1"/>
        </xdr:cNvPicPr>
      </xdr:nvPicPr>
      <xdr:blipFill>
        <a:blip r:embed="rId48"/>
        <a:stretch>
          <a:fillRect/>
        </a:stretch>
      </xdr:blipFill>
      <xdr:spPr>
        <a:xfrm>
          <a:off x="1682115" y="242834160"/>
          <a:ext cx="1427480" cy="767080"/>
        </a:xfrm>
        <a:prstGeom prst="rect">
          <a:avLst/>
        </a:prstGeom>
        <a:noFill/>
        <a:ln w="9525">
          <a:noFill/>
        </a:ln>
      </xdr:spPr>
    </xdr:pic>
    <xdr:clientData/>
  </xdr:twoCellAnchor>
  <xdr:twoCellAnchor editAs="oneCell">
    <xdr:from>
      <xdr:col>2</xdr:col>
      <xdr:colOff>81915</xdr:colOff>
      <xdr:row>1219</xdr:row>
      <xdr:rowOff>0</xdr:rowOff>
    </xdr:from>
    <xdr:to>
      <xdr:col>3</xdr:col>
      <xdr:colOff>577850</xdr:colOff>
      <xdr:row>1222</xdr:row>
      <xdr:rowOff>180340</xdr:rowOff>
    </xdr:to>
    <xdr:pic>
      <xdr:nvPicPr>
        <xdr:cNvPr id="144" name="图片 143"/>
        <xdr:cNvPicPr>
          <a:picLocks noChangeAspect="1"/>
        </xdr:cNvPicPr>
      </xdr:nvPicPr>
      <xdr:blipFill>
        <a:blip r:embed="rId49"/>
        <a:stretch>
          <a:fillRect/>
        </a:stretch>
      </xdr:blipFill>
      <xdr:spPr>
        <a:xfrm>
          <a:off x="1624965" y="243830475"/>
          <a:ext cx="1448435" cy="780415"/>
        </a:xfrm>
        <a:prstGeom prst="rect">
          <a:avLst/>
        </a:prstGeom>
        <a:noFill/>
        <a:ln w="9525">
          <a:noFill/>
        </a:ln>
      </xdr:spPr>
    </xdr:pic>
    <xdr:clientData/>
  </xdr:twoCellAnchor>
  <xdr:twoCellAnchor editAs="oneCell">
    <xdr:from>
      <xdr:col>2</xdr:col>
      <xdr:colOff>87630</xdr:colOff>
      <xdr:row>1226</xdr:row>
      <xdr:rowOff>9525</xdr:rowOff>
    </xdr:from>
    <xdr:to>
      <xdr:col>4</xdr:col>
      <xdr:colOff>323850</xdr:colOff>
      <xdr:row>1231</xdr:row>
      <xdr:rowOff>0</xdr:rowOff>
    </xdr:to>
    <xdr:pic>
      <xdr:nvPicPr>
        <xdr:cNvPr id="145" name="图片 144"/>
        <xdr:cNvPicPr>
          <a:picLocks noChangeAspect="1"/>
        </xdr:cNvPicPr>
      </xdr:nvPicPr>
      <xdr:blipFill>
        <a:blip r:embed="rId50"/>
        <a:stretch>
          <a:fillRect/>
        </a:stretch>
      </xdr:blipFill>
      <xdr:spPr>
        <a:xfrm>
          <a:off x="1630680" y="245240175"/>
          <a:ext cx="1834515" cy="990600"/>
        </a:xfrm>
        <a:prstGeom prst="rect">
          <a:avLst/>
        </a:prstGeom>
        <a:noFill/>
        <a:ln w="9525">
          <a:noFill/>
        </a:ln>
      </xdr:spPr>
    </xdr:pic>
    <xdr:clientData/>
  </xdr:twoCellAnchor>
  <xdr:twoCellAnchor editAs="oneCell">
    <xdr:from>
      <xdr:col>2</xdr:col>
      <xdr:colOff>38100</xdr:colOff>
      <xdr:row>1231</xdr:row>
      <xdr:rowOff>43180</xdr:rowOff>
    </xdr:from>
    <xdr:to>
      <xdr:col>4</xdr:col>
      <xdr:colOff>294640</xdr:colOff>
      <xdr:row>1236</xdr:row>
      <xdr:rowOff>47625</xdr:rowOff>
    </xdr:to>
    <xdr:pic>
      <xdr:nvPicPr>
        <xdr:cNvPr id="146" name="图片 145"/>
        <xdr:cNvPicPr>
          <a:picLocks noChangeAspect="1"/>
        </xdr:cNvPicPr>
      </xdr:nvPicPr>
      <xdr:blipFill>
        <a:blip r:embed="rId51"/>
        <a:stretch>
          <a:fillRect/>
        </a:stretch>
      </xdr:blipFill>
      <xdr:spPr>
        <a:xfrm>
          <a:off x="1581150" y="246273955"/>
          <a:ext cx="1854835" cy="1004570"/>
        </a:xfrm>
        <a:prstGeom prst="rect">
          <a:avLst/>
        </a:prstGeom>
        <a:noFill/>
        <a:ln w="9525">
          <a:noFill/>
        </a:ln>
      </xdr:spPr>
    </xdr:pic>
    <xdr:clientData/>
  </xdr:twoCellAnchor>
  <xdr:twoCellAnchor editAs="oneCell">
    <xdr:from>
      <xdr:col>2</xdr:col>
      <xdr:colOff>8890</xdr:colOff>
      <xdr:row>1238</xdr:row>
      <xdr:rowOff>29210</xdr:rowOff>
    </xdr:from>
    <xdr:to>
      <xdr:col>3</xdr:col>
      <xdr:colOff>356870</xdr:colOff>
      <xdr:row>1241</xdr:row>
      <xdr:rowOff>128270</xdr:rowOff>
    </xdr:to>
    <xdr:pic>
      <xdr:nvPicPr>
        <xdr:cNvPr id="147" name="图片 146"/>
        <xdr:cNvPicPr>
          <a:picLocks noChangeAspect="1"/>
        </xdr:cNvPicPr>
      </xdr:nvPicPr>
      <xdr:blipFill>
        <a:blip r:embed="rId52"/>
        <a:stretch>
          <a:fillRect/>
        </a:stretch>
      </xdr:blipFill>
      <xdr:spPr>
        <a:xfrm>
          <a:off x="1551940" y="247660160"/>
          <a:ext cx="1300480" cy="699135"/>
        </a:xfrm>
        <a:prstGeom prst="rect">
          <a:avLst/>
        </a:prstGeom>
        <a:noFill/>
        <a:ln w="9525">
          <a:noFill/>
        </a:ln>
      </xdr:spPr>
    </xdr:pic>
    <xdr:clientData/>
  </xdr:twoCellAnchor>
  <xdr:twoCellAnchor editAs="oneCell">
    <xdr:from>
      <xdr:col>1</xdr:col>
      <xdr:colOff>867410</xdr:colOff>
      <xdr:row>1242</xdr:row>
      <xdr:rowOff>102235</xdr:rowOff>
    </xdr:from>
    <xdr:to>
      <xdr:col>3</xdr:col>
      <xdr:colOff>349885</xdr:colOff>
      <xdr:row>1246</xdr:row>
      <xdr:rowOff>19685</xdr:rowOff>
    </xdr:to>
    <xdr:pic>
      <xdr:nvPicPr>
        <xdr:cNvPr id="148" name="图片 147"/>
        <xdr:cNvPicPr>
          <a:picLocks noChangeAspect="1"/>
        </xdr:cNvPicPr>
      </xdr:nvPicPr>
      <xdr:blipFill>
        <a:blip r:embed="rId53"/>
        <a:stretch>
          <a:fillRect/>
        </a:stretch>
      </xdr:blipFill>
      <xdr:spPr>
        <a:xfrm>
          <a:off x="1513205" y="248533285"/>
          <a:ext cx="1332230" cy="717550"/>
        </a:xfrm>
        <a:prstGeom prst="rect">
          <a:avLst/>
        </a:prstGeom>
        <a:noFill/>
        <a:ln w="9525">
          <a:noFill/>
        </a:ln>
      </xdr:spPr>
    </xdr:pic>
    <xdr:clientData/>
  </xdr:twoCellAnchor>
  <xdr:twoCellAnchor editAs="oneCell">
    <xdr:from>
      <xdr:col>2</xdr:col>
      <xdr:colOff>50165</xdr:colOff>
      <xdr:row>1249</xdr:row>
      <xdr:rowOff>167640</xdr:rowOff>
    </xdr:from>
    <xdr:to>
      <xdr:col>4</xdr:col>
      <xdr:colOff>202565</xdr:colOff>
      <xdr:row>1254</xdr:row>
      <xdr:rowOff>109220</xdr:rowOff>
    </xdr:to>
    <xdr:pic>
      <xdr:nvPicPr>
        <xdr:cNvPr id="149" name="图片 148"/>
        <xdr:cNvPicPr>
          <a:picLocks noChangeAspect="1"/>
        </xdr:cNvPicPr>
      </xdr:nvPicPr>
      <xdr:blipFill>
        <a:blip r:embed="rId54"/>
        <a:stretch>
          <a:fillRect/>
        </a:stretch>
      </xdr:blipFill>
      <xdr:spPr>
        <a:xfrm>
          <a:off x="1593215" y="249998865"/>
          <a:ext cx="1750695" cy="941705"/>
        </a:xfrm>
        <a:prstGeom prst="rect">
          <a:avLst/>
        </a:prstGeom>
        <a:noFill/>
        <a:ln w="9525">
          <a:noFill/>
        </a:ln>
      </xdr:spPr>
    </xdr:pic>
    <xdr:clientData/>
  </xdr:twoCellAnchor>
  <xdr:twoCellAnchor editAs="oneCell">
    <xdr:from>
      <xdr:col>2</xdr:col>
      <xdr:colOff>57150</xdr:colOff>
      <xdr:row>1255</xdr:row>
      <xdr:rowOff>51435</xdr:rowOff>
    </xdr:from>
    <xdr:to>
      <xdr:col>4</xdr:col>
      <xdr:colOff>194945</xdr:colOff>
      <xdr:row>1260</xdr:row>
      <xdr:rowOff>5080</xdr:rowOff>
    </xdr:to>
    <xdr:pic>
      <xdr:nvPicPr>
        <xdr:cNvPr id="150" name="图片 149"/>
        <xdr:cNvPicPr>
          <a:picLocks noChangeAspect="1"/>
        </xdr:cNvPicPr>
      </xdr:nvPicPr>
      <xdr:blipFill>
        <a:blip r:embed="rId55"/>
        <a:stretch>
          <a:fillRect/>
        </a:stretch>
      </xdr:blipFill>
      <xdr:spPr>
        <a:xfrm>
          <a:off x="1600200" y="251082810"/>
          <a:ext cx="1736090" cy="953770"/>
        </a:xfrm>
        <a:prstGeom prst="rect">
          <a:avLst/>
        </a:prstGeom>
        <a:noFill/>
        <a:ln w="9525">
          <a:noFill/>
        </a:ln>
      </xdr:spPr>
    </xdr:pic>
    <xdr:clientData/>
  </xdr:twoCellAnchor>
  <xdr:twoCellAnchor editAs="oneCell">
    <xdr:from>
      <xdr:col>1</xdr:col>
      <xdr:colOff>887730</xdr:colOff>
      <xdr:row>1262</xdr:row>
      <xdr:rowOff>13970</xdr:rowOff>
    </xdr:from>
    <xdr:to>
      <xdr:col>7</xdr:col>
      <xdr:colOff>339725</xdr:colOff>
      <xdr:row>1271</xdr:row>
      <xdr:rowOff>5080</xdr:rowOff>
    </xdr:to>
    <xdr:pic>
      <xdr:nvPicPr>
        <xdr:cNvPr id="151" name="图片 150"/>
        <xdr:cNvPicPr>
          <a:picLocks noChangeAspect="1"/>
        </xdr:cNvPicPr>
      </xdr:nvPicPr>
      <xdr:blipFill>
        <a:blip r:embed="rId56"/>
        <a:stretch>
          <a:fillRect/>
        </a:stretch>
      </xdr:blipFill>
      <xdr:spPr>
        <a:xfrm>
          <a:off x="1533525" y="252445520"/>
          <a:ext cx="3293110" cy="1791335"/>
        </a:xfrm>
        <a:prstGeom prst="rect">
          <a:avLst/>
        </a:prstGeom>
        <a:noFill/>
        <a:ln w="9525">
          <a:noFill/>
        </a:ln>
      </xdr:spPr>
    </xdr:pic>
    <xdr:clientData/>
  </xdr:twoCellAnchor>
  <xdr:twoCellAnchor editAs="oneCell">
    <xdr:from>
      <xdr:col>2</xdr:col>
      <xdr:colOff>157480</xdr:colOff>
      <xdr:row>1274</xdr:row>
      <xdr:rowOff>44450</xdr:rowOff>
    </xdr:from>
    <xdr:to>
      <xdr:col>8</xdr:col>
      <xdr:colOff>88265</xdr:colOff>
      <xdr:row>1283</xdr:row>
      <xdr:rowOff>28575</xdr:rowOff>
    </xdr:to>
    <xdr:pic>
      <xdr:nvPicPr>
        <xdr:cNvPr id="152" name="图片 151"/>
        <xdr:cNvPicPr>
          <a:picLocks noChangeAspect="1"/>
        </xdr:cNvPicPr>
      </xdr:nvPicPr>
      <xdr:blipFill>
        <a:blip r:embed="rId57"/>
        <a:stretch>
          <a:fillRect/>
        </a:stretch>
      </xdr:blipFill>
      <xdr:spPr>
        <a:xfrm>
          <a:off x="1700530" y="254876300"/>
          <a:ext cx="3314065" cy="1784350"/>
        </a:xfrm>
        <a:prstGeom prst="rect">
          <a:avLst/>
        </a:prstGeom>
        <a:noFill/>
        <a:ln w="9525">
          <a:noFill/>
        </a:ln>
      </xdr:spPr>
    </xdr:pic>
    <xdr:clientData/>
  </xdr:twoCellAnchor>
  <xdr:twoCellAnchor editAs="oneCell">
    <xdr:from>
      <xdr:col>2</xdr:col>
      <xdr:colOff>33655</xdr:colOff>
      <xdr:row>1304</xdr:row>
      <xdr:rowOff>37465</xdr:rowOff>
    </xdr:from>
    <xdr:to>
      <xdr:col>4</xdr:col>
      <xdr:colOff>43815</xdr:colOff>
      <xdr:row>1308</xdr:row>
      <xdr:rowOff>104775</xdr:rowOff>
    </xdr:to>
    <xdr:pic>
      <xdr:nvPicPr>
        <xdr:cNvPr id="155" name="图片 154"/>
        <xdr:cNvPicPr>
          <a:picLocks noChangeAspect="1"/>
        </xdr:cNvPicPr>
      </xdr:nvPicPr>
      <xdr:blipFill>
        <a:blip r:embed="rId58"/>
        <a:stretch>
          <a:fillRect/>
        </a:stretch>
      </xdr:blipFill>
      <xdr:spPr>
        <a:xfrm>
          <a:off x="1576705" y="260870065"/>
          <a:ext cx="1608455" cy="867410"/>
        </a:xfrm>
        <a:prstGeom prst="rect">
          <a:avLst/>
        </a:prstGeom>
        <a:noFill/>
        <a:ln w="9525">
          <a:noFill/>
        </a:ln>
      </xdr:spPr>
    </xdr:pic>
    <xdr:clientData/>
  </xdr:twoCellAnchor>
  <xdr:twoCellAnchor editAs="oneCell">
    <xdr:from>
      <xdr:col>2</xdr:col>
      <xdr:colOff>391795</xdr:colOff>
      <xdr:row>1372</xdr:row>
      <xdr:rowOff>0</xdr:rowOff>
    </xdr:from>
    <xdr:to>
      <xdr:col>7</xdr:col>
      <xdr:colOff>335280</xdr:colOff>
      <xdr:row>1379</xdr:row>
      <xdr:rowOff>156210</xdr:rowOff>
    </xdr:to>
    <xdr:pic>
      <xdr:nvPicPr>
        <xdr:cNvPr id="161" name="图片 160"/>
        <xdr:cNvPicPr>
          <a:picLocks noChangeAspect="1"/>
        </xdr:cNvPicPr>
      </xdr:nvPicPr>
      <xdr:blipFill>
        <a:blip r:embed="rId59"/>
        <a:stretch>
          <a:fillRect/>
        </a:stretch>
      </xdr:blipFill>
      <xdr:spPr>
        <a:xfrm>
          <a:off x="1934845" y="274434300"/>
          <a:ext cx="2887345" cy="1556385"/>
        </a:xfrm>
        <a:prstGeom prst="rect">
          <a:avLst/>
        </a:prstGeom>
        <a:noFill/>
        <a:ln w="9525">
          <a:noFill/>
        </a:ln>
      </xdr:spPr>
    </xdr:pic>
    <xdr:clientData/>
  </xdr:twoCellAnchor>
  <xdr:twoCellAnchor editAs="oneCell">
    <xdr:from>
      <xdr:col>2</xdr:col>
      <xdr:colOff>108585</xdr:colOff>
      <xdr:row>1382</xdr:row>
      <xdr:rowOff>24130</xdr:rowOff>
    </xdr:from>
    <xdr:to>
      <xdr:col>8</xdr:col>
      <xdr:colOff>38735</xdr:colOff>
      <xdr:row>1391</xdr:row>
      <xdr:rowOff>8890</xdr:rowOff>
    </xdr:to>
    <xdr:pic>
      <xdr:nvPicPr>
        <xdr:cNvPr id="162" name="图片 161"/>
        <xdr:cNvPicPr>
          <a:picLocks noChangeAspect="1"/>
        </xdr:cNvPicPr>
      </xdr:nvPicPr>
      <xdr:blipFill>
        <a:blip r:embed="rId60"/>
        <a:stretch>
          <a:fillRect/>
        </a:stretch>
      </xdr:blipFill>
      <xdr:spPr>
        <a:xfrm>
          <a:off x="1651635" y="276458680"/>
          <a:ext cx="3313430" cy="1784985"/>
        </a:xfrm>
        <a:prstGeom prst="rect">
          <a:avLst/>
        </a:prstGeom>
        <a:noFill/>
        <a:ln w="9525">
          <a:noFill/>
        </a:ln>
      </xdr:spPr>
    </xdr:pic>
    <xdr:clientData/>
  </xdr:twoCellAnchor>
  <xdr:twoCellAnchor editAs="oneCell">
    <xdr:from>
      <xdr:col>2</xdr:col>
      <xdr:colOff>112395</xdr:colOff>
      <xdr:row>1418</xdr:row>
      <xdr:rowOff>127635</xdr:rowOff>
    </xdr:from>
    <xdr:to>
      <xdr:col>8</xdr:col>
      <xdr:colOff>84455</xdr:colOff>
      <xdr:row>1427</xdr:row>
      <xdr:rowOff>139065</xdr:rowOff>
    </xdr:to>
    <xdr:pic>
      <xdr:nvPicPr>
        <xdr:cNvPr id="168" name="图片 167"/>
        <xdr:cNvPicPr>
          <a:picLocks noChangeAspect="1"/>
        </xdr:cNvPicPr>
      </xdr:nvPicPr>
      <xdr:blipFill>
        <a:blip r:embed="rId61"/>
        <a:stretch>
          <a:fillRect/>
        </a:stretch>
      </xdr:blipFill>
      <xdr:spPr>
        <a:xfrm>
          <a:off x="1655445" y="283763085"/>
          <a:ext cx="3355340" cy="1811655"/>
        </a:xfrm>
        <a:prstGeom prst="rect">
          <a:avLst/>
        </a:prstGeom>
        <a:noFill/>
        <a:ln w="9525">
          <a:noFill/>
        </a:ln>
      </xdr:spPr>
    </xdr:pic>
    <xdr:clientData/>
  </xdr:twoCellAnchor>
  <xdr:twoCellAnchor editAs="oneCell">
    <xdr:from>
      <xdr:col>2</xdr:col>
      <xdr:colOff>97155</xdr:colOff>
      <xdr:row>1429</xdr:row>
      <xdr:rowOff>185420</xdr:rowOff>
    </xdr:from>
    <xdr:to>
      <xdr:col>8</xdr:col>
      <xdr:colOff>69215</xdr:colOff>
      <xdr:row>1439</xdr:row>
      <xdr:rowOff>15875</xdr:rowOff>
    </xdr:to>
    <xdr:pic>
      <xdr:nvPicPr>
        <xdr:cNvPr id="169" name="图片 168"/>
        <xdr:cNvPicPr>
          <a:picLocks noChangeAspect="1"/>
        </xdr:cNvPicPr>
      </xdr:nvPicPr>
      <xdr:blipFill>
        <a:blip r:embed="rId61"/>
        <a:stretch>
          <a:fillRect/>
        </a:stretch>
      </xdr:blipFill>
      <xdr:spPr>
        <a:xfrm>
          <a:off x="1640205" y="286021145"/>
          <a:ext cx="3355340" cy="1830705"/>
        </a:xfrm>
        <a:prstGeom prst="rect">
          <a:avLst/>
        </a:prstGeom>
        <a:noFill/>
        <a:ln w="9525">
          <a:noFill/>
        </a:ln>
      </xdr:spPr>
    </xdr:pic>
    <xdr:clientData/>
  </xdr:twoCellAnchor>
  <xdr:twoCellAnchor editAs="oneCell">
    <xdr:from>
      <xdr:col>2</xdr:col>
      <xdr:colOff>122555</xdr:colOff>
      <xdr:row>1466</xdr:row>
      <xdr:rowOff>71755</xdr:rowOff>
    </xdr:from>
    <xdr:to>
      <xdr:col>8</xdr:col>
      <xdr:colOff>106045</xdr:colOff>
      <xdr:row>1475</xdr:row>
      <xdr:rowOff>89535</xdr:rowOff>
    </xdr:to>
    <xdr:pic>
      <xdr:nvPicPr>
        <xdr:cNvPr id="172" name="图片 171"/>
        <xdr:cNvPicPr>
          <a:picLocks noChangeAspect="1"/>
        </xdr:cNvPicPr>
      </xdr:nvPicPr>
      <xdr:blipFill>
        <a:blip r:embed="rId62"/>
        <a:stretch>
          <a:fillRect/>
        </a:stretch>
      </xdr:blipFill>
      <xdr:spPr>
        <a:xfrm>
          <a:off x="1665605" y="293308405"/>
          <a:ext cx="3366770" cy="1818005"/>
        </a:xfrm>
        <a:prstGeom prst="rect">
          <a:avLst/>
        </a:prstGeom>
        <a:noFill/>
        <a:ln w="9525">
          <a:noFill/>
        </a:ln>
      </xdr:spPr>
    </xdr:pic>
    <xdr:clientData/>
  </xdr:twoCellAnchor>
  <xdr:twoCellAnchor editAs="oneCell">
    <xdr:from>
      <xdr:col>2</xdr:col>
      <xdr:colOff>45085</xdr:colOff>
      <xdr:row>1478</xdr:row>
      <xdr:rowOff>191135</xdr:rowOff>
    </xdr:from>
    <xdr:to>
      <xdr:col>8</xdr:col>
      <xdr:colOff>201295</xdr:colOff>
      <xdr:row>1488</xdr:row>
      <xdr:rowOff>100330</xdr:rowOff>
    </xdr:to>
    <xdr:pic>
      <xdr:nvPicPr>
        <xdr:cNvPr id="173" name="图片 172"/>
        <xdr:cNvPicPr>
          <a:picLocks noChangeAspect="1"/>
        </xdr:cNvPicPr>
      </xdr:nvPicPr>
      <xdr:blipFill>
        <a:blip r:embed="rId63"/>
        <a:stretch>
          <a:fillRect/>
        </a:stretch>
      </xdr:blipFill>
      <xdr:spPr>
        <a:xfrm>
          <a:off x="1588135" y="295828085"/>
          <a:ext cx="3539490" cy="1909445"/>
        </a:xfrm>
        <a:prstGeom prst="rect">
          <a:avLst/>
        </a:prstGeom>
        <a:noFill/>
        <a:ln w="9525">
          <a:noFill/>
        </a:ln>
      </xdr:spPr>
    </xdr:pic>
    <xdr:clientData/>
  </xdr:twoCellAnchor>
  <xdr:twoCellAnchor editAs="oneCell">
    <xdr:from>
      <xdr:col>2</xdr:col>
      <xdr:colOff>179070</xdr:colOff>
      <xdr:row>1490</xdr:row>
      <xdr:rowOff>71120</xdr:rowOff>
    </xdr:from>
    <xdr:to>
      <xdr:col>7</xdr:col>
      <xdr:colOff>370205</xdr:colOff>
      <xdr:row>1498</xdr:row>
      <xdr:rowOff>161925</xdr:rowOff>
    </xdr:to>
    <xdr:pic>
      <xdr:nvPicPr>
        <xdr:cNvPr id="174" name="图片 173"/>
        <xdr:cNvPicPr>
          <a:picLocks noChangeAspect="1"/>
        </xdr:cNvPicPr>
      </xdr:nvPicPr>
      <xdr:blipFill>
        <a:blip r:embed="rId64"/>
        <a:stretch>
          <a:fillRect/>
        </a:stretch>
      </xdr:blipFill>
      <xdr:spPr>
        <a:xfrm>
          <a:off x="1722120" y="298108370"/>
          <a:ext cx="3134995" cy="1691005"/>
        </a:xfrm>
        <a:prstGeom prst="rect">
          <a:avLst/>
        </a:prstGeom>
        <a:noFill/>
        <a:ln w="9525">
          <a:noFill/>
        </a:ln>
      </xdr:spPr>
    </xdr:pic>
    <xdr:clientData/>
  </xdr:twoCellAnchor>
  <xdr:twoCellAnchor editAs="oneCell">
    <xdr:from>
      <xdr:col>2</xdr:col>
      <xdr:colOff>207010</xdr:colOff>
      <xdr:row>1502</xdr:row>
      <xdr:rowOff>107950</xdr:rowOff>
    </xdr:from>
    <xdr:to>
      <xdr:col>7</xdr:col>
      <xdr:colOff>391160</xdr:colOff>
      <xdr:row>1511</xdr:row>
      <xdr:rowOff>13970</xdr:rowOff>
    </xdr:to>
    <xdr:pic>
      <xdr:nvPicPr>
        <xdr:cNvPr id="175" name="图片 174"/>
        <xdr:cNvPicPr>
          <a:picLocks noChangeAspect="1"/>
        </xdr:cNvPicPr>
      </xdr:nvPicPr>
      <xdr:blipFill>
        <a:blip r:embed="rId65"/>
        <a:stretch>
          <a:fillRect/>
        </a:stretch>
      </xdr:blipFill>
      <xdr:spPr>
        <a:xfrm>
          <a:off x="1750060" y="300545500"/>
          <a:ext cx="3128010" cy="1706245"/>
        </a:xfrm>
        <a:prstGeom prst="rect">
          <a:avLst/>
        </a:prstGeom>
        <a:noFill/>
        <a:ln w="9525">
          <a:noFill/>
        </a:ln>
      </xdr:spPr>
    </xdr:pic>
    <xdr:clientData/>
  </xdr:twoCellAnchor>
  <xdr:twoCellAnchor editAs="oneCell">
    <xdr:from>
      <xdr:col>2</xdr:col>
      <xdr:colOff>89535</xdr:colOff>
      <xdr:row>1514</xdr:row>
      <xdr:rowOff>92075</xdr:rowOff>
    </xdr:from>
    <xdr:to>
      <xdr:col>7</xdr:col>
      <xdr:colOff>437515</xdr:colOff>
      <xdr:row>1523</xdr:row>
      <xdr:rowOff>66675</xdr:rowOff>
    </xdr:to>
    <xdr:pic>
      <xdr:nvPicPr>
        <xdr:cNvPr id="176" name="图片 175"/>
        <xdr:cNvPicPr>
          <a:picLocks noChangeAspect="1"/>
        </xdr:cNvPicPr>
      </xdr:nvPicPr>
      <xdr:blipFill>
        <a:blip r:embed="rId66"/>
        <a:stretch>
          <a:fillRect/>
        </a:stretch>
      </xdr:blipFill>
      <xdr:spPr>
        <a:xfrm>
          <a:off x="1632585" y="302929925"/>
          <a:ext cx="3291840" cy="1774825"/>
        </a:xfrm>
        <a:prstGeom prst="rect">
          <a:avLst/>
        </a:prstGeom>
        <a:noFill/>
        <a:ln w="9525">
          <a:noFill/>
        </a:ln>
      </xdr:spPr>
    </xdr:pic>
    <xdr:clientData/>
  </xdr:twoCellAnchor>
  <xdr:twoCellAnchor editAs="oneCell">
    <xdr:from>
      <xdr:col>2</xdr:col>
      <xdr:colOff>313690</xdr:colOff>
      <xdr:row>1526</xdr:row>
      <xdr:rowOff>140335</xdr:rowOff>
    </xdr:from>
    <xdr:to>
      <xdr:col>7</xdr:col>
      <xdr:colOff>343535</xdr:colOff>
      <xdr:row>1534</xdr:row>
      <xdr:rowOff>143510</xdr:rowOff>
    </xdr:to>
    <xdr:pic>
      <xdr:nvPicPr>
        <xdr:cNvPr id="177" name="图片 176"/>
        <xdr:cNvPicPr>
          <a:picLocks noChangeAspect="1"/>
        </xdr:cNvPicPr>
      </xdr:nvPicPr>
      <xdr:blipFill>
        <a:blip r:embed="rId67"/>
        <a:stretch>
          <a:fillRect/>
        </a:stretch>
      </xdr:blipFill>
      <xdr:spPr>
        <a:xfrm>
          <a:off x="1856740" y="305378485"/>
          <a:ext cx="2973705" cy="1603375"/>
        </a:xfrm>
        <a:prstGeom prst="rect">
          <a:avLst/>
        </a:prstGeom>
        <a:noFill/>
        <a:ln w="9525">
          <a:noFill/>
        </a:ln>
      </xdr:spPr>
    </xdr:pic>
    <xdr:clientData/>
  </xdr:twoCellAnchor>
  <xdr:twoCellAnchor editAs="oneCell">
    <xdr:from>
      <xdr:col>2</xdr:col>
      <xdr:colOff>142240</xdr:colOff>
      <xdr:row>1538</xdr:row>
      <xdr:rowOff>95885</xdr:rowOff>
    </xdr:from>
    <xdr:to>
      <xdr:col>7</xdr:col>
      <xdr:colOff>305435</xdr:colOff>
      <xdr:row>1546</xdr:row>
      <xdr:rowOff>171450</xdr:rowOff>
    </xdr:to>
    <xdr:pic>
      <xdr:nvPicPr>
        <xdr:cNvPr id="178" name="图片 177"/>
        <xdr:cNvPicPr>
          <a:picLocks noChangeAspect="1"/>
        </xdr:cNvPicPr>
      </xdr:nvPicPr>
      <xdr:blipFill>
        <a:blip r:embed="rId68"/>
        <a:stretch>
          <a:fillRect/>
        </a:stretch>
      </xdr:blipFill>
      <xdr:spPr>
        <a:xfrm>
          <a:off x="1685290" y="307734335"/>
          <a:ext cx="3107055" cy="1675765"/>
        </a:xfrm>
        <a:prstGeom prst="rect">
          <a:avLst/>
        </a:prstGeom>
        <a:noFill/>
        <a:ln w="9525">
          <a:noFill/>
        </a:ln>
      </xdr:spPr>
    </xdr:pic>
    <xdr:clientData/>
  </xdr:twoCellAnchor>
  <xdr:twoCellAnchor editAs="oneCell">
    <xdr:from>
      <xdr:col>2</xdr:col>
      <xdr:colOff>226060</xdr:colOff>
      <xdr:row>1551</xdr:row>
      <xdr:rowOff>7620</xdr:rowOff>
    </xdr:from>
    <xdr:to>
      <xdr:col>7</xdr:col>
      <xdr:colOff>366395</xdr:colOff>
      <xdr:row>1559</xdr:row>
      <xdr:rowOff>71120</xdr:rowOff>
    </xdr:to>
    <xdr:pic>
      <xdr:nvPicPr>
        <xdr:cNvPr id="179" name="图片 178"/>
        <xdr:cNvPicPr>
          <a:picLocks noChangeAspect="1"/>
        </xdr:cNvPicPr>
      </xdr:nvPicPr>
      <xdr:blipFill>
        <a:blip r:embed="rId69"/>
        <a:stretch>
          <a:fillRect/>
        </a:stretch>
      </xdr:blipFill>
      <xdr:spPr>
        <a:xfrm>
          <a:off x="1769110" y="310246395"/>
          <a:ext cx="3084195" cy="1663700"/>
        </a:xfrm>
        <a:prstGeom prst="rect">
          <a:avLst/>
        </a:prstGeom>
        <a:noFill/>
        <a:ln w="9525">
          <a:noFill/>
        </a:ln>
      </xdr:spPr>
    </xdr:pic>
    <xdr:clientData/>
  </xdr:twoCellAnchor>
  <xdr:twoCellAnchor editAs="oneCell">
    <xdr:from>
      <xdr:col>2</xdr:col>
      <xdr:colOff>214630</xdr:colOff>
      <xdr:row>1562</xdr:row>
      <xdr:rowOff>184785</xdr:rowOff>
    </xdr:from>
    <xdr:to>
      <xdr:col>7</xdr:col>
      <xdr:colOff>429260</xdr:colOff>
      <xdr:row>1571</xdr:row>
      <xdr:rowOff>86360</xdr:rowOff>
    </xdr:to>
    <xdr:pic>
      <xdr:nvPicPr>
        <xdr:cNvPr id="180" name="图片 179"/>
        <xdr:cNvPicPr>
          <a:picLocks noChangeAspect="1"/>
        </xdr:cNvPicPr>
      </xdr:nvPicPr>
      <xdr:blipFill>
        <a:blip r:embed="rId70"/>
        <a:stretch>
          <a:fillRect/>
        </a:stretch>
      </xdr:blipFill>
      <xdr:spPr>
        <a:xfrm>
          <a:off x="1757680" y="312623835"/>
          <a:ext cx="3158490" cy="1701800"/>
        </a:xfrm>
        <a:prstGeom prst="rect">
          <a:avLst/>
        </a:prstGeom>
        <a:noFill/>
        <a:ln w="9525">
          <a:noFill/>
        </a:ln>
      </xdr:spPr>
    </xdr:pic>
    <xdr:clientData/>
  </xdr:twoCellAnchor>
  <xdr:twoCellAnchor editAs="oneCell">
    <xdr:from>
      <xdr:col>2</xdr:col>
      <xdr:colOff>172720</xdr:colOff>
      <xdr:row>1574</xdr:row>
      <xdr:rowOff>126365</xdr:rowOff>
    </xdr:from>
    <xdr:to>
      <xdr:col>8</xdr:col>
      <xdr:colOff>175260</xdr:colOff>
      <xdr:row>1583</xdr:row>
      <xdr:rowOff>153035</xdr:rowOff>
    </xdr:to>
    <xdr:pic>
      <xdr:nvPicPr>
        <xdr:cNvPr id="181" name="图片 180"/>
        <xdr:cNvPicPr>
          <a:picLocks noChangeAspect="1"/>
        </xdr:cNvPicPr>
      </xdr:nvPicPr>
      <xdr:blipFill>
        <a:blip r:embed="rId71"/>
        <a:stretch>
          <a:fillRect/>
        </a:stretch>
      </xdr:blipFill>
      <xdr:spPr>
        <a:xfrm>
          <a:off x="1715770" y="314965715"/>
          <a:ext cx="3385820" cy="1826895"/>
        </a:xfrm>
        <a:prstGeom prst="rect">
          <a:avLst/>
        </a:prstGeom>
        <a:noFill/>
        <a:ln w="9525">
          <a:noFill/>
        </a:ln>
      </xdr:spPr>
    </xdr:pic>
    <xdr:clientData/>
  </xdr:twoCellAnchor>
  <xdr:twoCellAnchor editAs="oneCell">
    <xdr:from>
      <xdr:col>2</xdr:col>
      <xdr:colOff>316865</xdr:colOff>
      <xdr:row>1586</xdr:row>
      <xdr:rowOff>148590</xdr:rowOff>
    </xdr:from>
    <xdr:to>
      <xdr:col>8</xdr:col>
      <xdr:colOff>188595</xdr:colOff>
      <xdr:row>1595</xdr:row>
      <xdr:rowOff>104775</xdr:rowOff>
    </xdr:to>
    <xdr:pic>
      <xdr:nvPicPr>
        <xdr:cNvPr id="182" name="图片 181"/>
        <xdr:cNvPicPr>
          <a:picLocks noChangeAspect="1"/>
        </xdr:cNvPicPr>
      </xdr:nvPicPr>
      <xdr:blipFill>
        <a:blip r:embed="rId72"/>
        <a:stretch>
          <a:fillRect/>
        </a:stretch>
      </xdr:blipFill>
      <xdr:spPr>
        <a:xfrm>
          <a:off x="1859915" y="317388240"/>
          <a:ext cx="3255010" cy="1756410"/>
        </a:xfrm>
        <a:prstGeom prst="rect">
          <a:avLst/>
        </a:prstGeom>
        <a:noFill/>
        <a:ln w="9525">
          <a:noFill/>
        </a:ln>
      </xdr:spPr>
    </xdr:pic>
    <xdr:clientData/>
  </xdr:twoCellAnchor>
  <xdr:twoCellAnchor editAs="oneCell">
    <xdr:from>
      <xdr:col>2</xdr:col>
      <xdr:colOff>156845</xdr:colOff>
      <xdr:row>1598</xdr:row>
      <xdr:rowOff>179705</xdr:rowOff>
    </xdr:from>
    <xdr:to>
      <xdr:col>7</xdr:col>
      <xdr:colOff>384175</xdr:colOff>
      <xdr:row>1607</xdr:row>
      <xdr:rowOff>90805</xdr:rowOff>
    </xdr:to>
    <xdr:pic>
      <xdr:nvPicPr>
        <xdr:cNvPr id="183" name="图片 182"/>
        <xdr:cNvPicPr>
          <a:picLocks noChangeAspect="1"/>
        </xdr:cNvPicPr>
      </xdr:nvPicPr>
      <xdr:blipFill>
        <a:blip r:embed="rId73"/>
        <a:stretch>
          <a:fillRect/>
        </a:stretch>
      </xdr:blipFill>
      <xdr:spPr>
        <a:xfrm>
          <a:off x="1699895" y="319819655"/>
          <a:ext cx="3171190" cy="1711325"/>
        </a:xfrm>
        <a:prstGeom prst="rect">
          <a:avLst/>
        </a:prstGeom>
        <a:noFill/>
        <a:ln w="9525">
          <a:noFill/>
        </a:ln>
      </xdr:spPr>
    </xdr:pic>
    <xdr:clientData/>
  </xdr:twoCellAnchor>
  <xdr:twoCellAnchor editAs="oneCell">
    <xdr:from>
      <xdr:col>2</xdr:col>
      <xdr:colOff>236855</xdr:colOff>
      <xdr:row>1611</xdr:row>
      <xdr:rowOff>92710</xdr:rowOff>
    </xdr:from>
    <xdr:to>
      <xdr:col>7</xdr:col>
      <xdr:colOff>262890</xdr:colOff>
      <xdr:row>1619</xdr:row>
      <xdr:rowOff>95885</xdr:rowOff>
    </xdr:to>
    <xdr:pic>
      <xdr:nvPicPr>
        <xdr:cNvPr id="184" name="图片 183"/>
        <xdr:cNvPicPr>
          <a:picLocks noChangeAspect="1"/>
        </xdr:cNvPicPr>
      </xdr:nvPicPr>
      <xdr:blipFill>
        <a:blip r:embed="rId74"/>
        <a:stretch>
          <a:fillRect/>
        </a:stretch>
      </xdr:blipFill>
      <xdr:spPr>
        <a:xfrm>
          <a:off x="1779905" y="322332985"/>
          <a:ext cx="2969895" cy="1603375"/>
        </a:xfrm>
        <a:prstGeom prst="rect">
          <a:avLst/>
        </a:prstGeom>
        <a:noFill/>
        <a:ln w="9525">
          <a:noFill/>
        </a:ln>
      </xdr:spPr>
    </xdr:pic>
    <xdr:clientData/>
  </xdr:twoCellAnchor>
  <xdr:twoCellAnchor editAs="oneCell">
    <xdr:from>
      <xdr:col>2</xdr:col>
      <xdr:colOff>77470</xdr:colOff>
      <xdr:row>1622</xdr:row>
      <xdr:rowOff>116840</xdr:rowOff>
    </xdr:from>
    <xdr:to>
      <xdr:col>8</xdr:col>
      <xdr:colOff>215900</xdr:colOff>
      <xdr:row>1632</xdr:row>
      <xdr:rowOff>15240</xdr:rowOff>
    </xdr:to>
    <xdr:pic>
      <xdr:nvPicPr>
        <xdr:cNvPr id="185" name="图片 184"/>
        <xdr:cNvPicPr>
          <a:picLocks noChangeAspect="1"/>
        </xdr:cNvPicPr>
      </xdr:nvPicPr>
      <xdr:blipFill>
        <a:blip r:embed="rId75"/>
        <a:stretch>
          <a:fillRect/>
        </a:stretch>
      </xdr:blipFill>
      <xdr:spPr>
        <a:xfrm>
          <a:off x="1620520" y="324557390"/>
          <a:ext cx="3521710" cy="1898650"/>
        </a:xfrm>
        <a:prstGeom prst="rect">
          <a:avLst/>
        </a:prstGeom>
        <a:noFill/>
        <a:ln w="9525">
          <a:noFill/>
        </a:ln>
      </xdr:spPr>
    </xdr:pic>
    <xdr:clientData/>
  </xdr:twoCellAnchor>
  <xdr:twoCellAnchor editAs="oneCell">
    <xdr:from>
      <xdr:col>2</xdr:col>
      <xdr:colOff>37465</xdr:colOff>
      <xdr:row>1634</xdr:row>
      <xdr:rowOff>86360</xdr:rowOff>
    </xdr:from>
    <xdr:to>
      <xdr:col>4</xdr:col>
      <xdr:colOff>60325</xdr:colOff>
      <xdr:row>1638</xdr:row>
      <xdr:rowOff>161925</xdr:rowOff>
    </xdr:to>
    <xdr:pic>
      <xdr:nvPicPr>
        <xdr:cNvPr id="186" name="图片 185"/>
        <xdr:cNvPicPr>
          <a:picLocks noChangeAspect="1"/>
        </xdr:cNvPicPr>
      </xdr:nvPicPr>
      <xdr:blipFill>
        <a:blip r:embed="rId76"/>
        <a:stretch>
          <a:fillRect/>
        </a:stretch>
      </xdr:blipFill>
      <xdr:spPr>
        <a:xfrm>
          <a:off x="1580515" y="326927210"/>
          <a:ext cx="1621155" cy="875665"/>
        </a:xfrm>
        <a:prstGeom prst="rect">
          <a:avLst/>
        </a:prstGeom>
        <a:noFill/>
        <a:ln w="9525">
          <a:noFill/>
        </a:ln>
      </xdr:spPr>
    </xdr:pic>
    <xdr:clientData/>
  </xdr:twoCellAnchor>
  <xdr:twoCellAnchor editAs="oneCell">
    <xdr:from>
      <xdr:col>2</xdr:col>
      <xdr:colOff>0</xdr:colOff>
      <xdr:row>1634</xdr:row>
      <xdr:rowOff>0</xdr:rowOff>
    </xdr:from>
    <xdr:to>
      <xdr:col>2</xdr:col>
      <xdr:colOff>9525</xdr:colOff>
      <xdr:row>1634</xdr:row>
      <xdr:rowOff>9525</xdr:rowOff>
    </xdr:to>
    <xdr:pic>
      <xdr:nvPicPr>
        <xdr:cNvPr id="187" name="图片 186"/>
        <xdr:cNvPicPr>
          <a:picLocks noChangeAspect="1"/>
        </xdr:cNvPicPr>
      </xdr:nvPicPr>
      <xdr:blipFill>
        <a:blip r:embed="rId77"/>
        <a:stretch>
          <a:fillRect/>
        </a:stretch>
      </xdr:blipFill>
      <xdr:spPr>
        <a:xfrm>
          <a:off x="1543050" y="326840850"/>
          <a:ext cx="9525" cy="9525"/>
        </a:xfrm>
        <a:prstGeom prst="rect">
          <a:avLst/>
        </a:prstGeom>
        <a:noFill/>
        <a:ln w="9525">
          <a:noFill/>
        </a:ln>
      </xdr:spPr>
    </xdr:pic>
    <xdr:clientData/>
  </xdr:twoCellAnchor>
  <xdr:twoCellAnchor editAs="oneCell">
    <xdr:from>
      <xdr:col>2</xdr:col>
      <xdr:colOff>33020</xdr:colOff>
      <xdr:row>1639</xdr:row>
      <xdr:rowOff>187325</xdr:rowOff>
    </xdr:from>
    <xdr:to>
      <xdr:col>4</xdr:col>
      <xdr:colOff>78105</xdr:colOff>
      <xdr:row>1644</xdr:row>
      <xdr:rowOff>71755</xdr:rowOff>
    </xdr:to>
    <xdr:pic>
      <xdr:nvPicPr>
        <xdr:cNvPr id="188" name="图片 187"/>
        <xdr:cNvPicPr>
          <a:picLocks noChangeAspect="1"/>
        </xdr:cNvPicPr>
      </xdr:nvPicPr>
      <xdr:blipFill>
        <a:blip r:embed="rId78"/>
        <a:stretch>
          <a:fillRect/>
        </a:stretch>
      </xdr:blipFill>
      <xdr:spPr>
        <a:xfrm>
          <a:off x="1576070" y="328028300"/>
          <a:ext cx="1643380" cy="884555"/>
        </a:xfrm>
        <a:prstGeom prst="rect">
          <a:avLst/>
        </a:prstGeom>
        <a:noFill/>
        <a:ln w="9525">
          <a:noFill/>
        </a:ln>
      </xdr:spPr>
    </xdr:pic>
    <xdr:clientData/>
  </xdr:twoCellAnchor>
  <xdr:twoCellAnchor editAs="oneCell">
    <xdr:from>
      <xdr:col>2</xdr:col>
      <xdr:colOff>293370</xdr:colOff>
      <xdr:row>1647</xdr:row>
      <xdr:rowOff>109855</xdr:rowOff>
    </xdr:from>
    <xdr:to>
      <xdr:col>8</xdr:col>
      <xdr:colOff>87630</xdr:colOff>
      <xdr:row>1656</xdr:row>
      <xdr:rowOff>24130</xdr:rowOff>
    </xdr:to>
    <xdr:pic>
      <xdr:nvPicPr>
        <xdr:cNvPr id="189" name="图片 188"/>
        <xdr:cNvPicPr>
          <a:picLocks noChangeAspect="1"/>
        </xdr:cNvPicPr>
      </xdr:nvPicPr>
      <xdr:blipFill>
        <a:blip r:embed="rId79"/>
        <a:stretch>
          <a:fillRect/>
        </a:stretch>
      </xdr:blipFill>
      <xdr:spPr>
        <a:xfrm>
          <a:off x="1836420" y="329551030"/>
          <a:ext cx="3177540" cy="1714500"/>
        </a:xfrm>
        <a:prstGeom prst="rect">
          <a:avLst/>
        </a:prstGeom>
        <a:noFill/>
        <a:ln w="9525">
          <a:noFill/>
        </a:ln>
      </xdr:spPr>
    </xdr:pic>
    <xdr:clientData/>
  </xdr:twoCellAnchor>
  <xdr:twoCellAnchor editAs="oneCell">
    <xdr:from>
      <xdr:col>2</xdr:col>
      <xdr:colOff>129540</xdr:colOff>
      <xdr:row>1658</xdr:row>
      <xdr:rowOff>109220</xdr:rowOff>
    </xdr:from>
    <xdr:to>
      <xdr:col>8</xdr:col>
      <xdr:colOff>175260</xdr:colOff>
      <xdr:row>1668</xdr:row>
      <xdr:rowOff>162560</xdr:rowOff>
    </xdr:to>
    <xdr:pic>
      <xdr:nvPicPr>
        <xdr:cNvPr id="190" name="图片 189"/>
        <xdr:cNvPicPr>
          <a:picLocks noChangeAspect="1"/>
        </xdr:cNvPicPr>
      </xdr:nvPicPr>
      <xdr:blipFill>
        <a:blip r:embed="rId80"/>
        <a:stretch>
          <a:fillRect/>
        </a:stretch>
      </xdr:blipFill>
      <xdr:spPr>
        <a:xfrm>
          <a:off x="1672590" y="331750670"/>
          <a:ext cx="3429000" cy="2053590"/>
        </a:xfrm>
        <a:prstGeom prst="rect">
          <a:avLst/>
        </a:prstGeom>
        <a:noFill/>
        <a:ln w="9525">
          <a:noFill/>
        </a:ln>
      </xdr:spPr>
    </xdr:pic>
    <xdr:clientData/>
  </xdr:twoCellAnchor>
  <xdr:twoCellAnchor editAs="oneCell">
    <xdr:from>
      <xdr:col>2</xdr:col>
      <xdr:colOff>313690</xdr:colOff>
      <xdr:row>1670</xdr:row>
      <xdr:rowOff>140970</xdr:rowOff>
    </xdr:from>
    <xdr:to>
      <xdr:col>8</xdr:col>
      <xdr:colOff>83185</xdr:colOff>
      <xdr:row>1679</xdr:row>
      <xdr:rowOff>41910</xdr:rowOff>
    </xdr:to>
    <xdr:pic>
      <xdr:nvPicPr>
        <xdr:cNvPr id="191" name="图片 190"/>
        <xdr:cNvPicPr>
          <a:picLocks noChangeAspect="1"/>
        </xdr:cNvPicPr>
      </xdr:nvPicPr>
      <xdr:blipFill>
        <a:blip r:embed="rId81"/>
        <a:stretch>
          <a:fillRect/>
        </a:stretch>
      </xdr:blipFill>
      <xdr:spPr>
        <a:xfrm>
          <a:off x="1856740" y="334182720"/>
          <a:ext cx="3152775" cy="1701165"/>
        </a:xfrm>
        <a:prstGeom prst="rect">
          <a:avLst/>
        </a:prstGeom>
        <a:noFill/>
        <a:ln w="9525">
          <a:noFill/>
        </a:ln>
      </xdr:spPr>
    </xdr:pic>
    <xdr:clientData/>
  </xdr:twoCellAnchor>
  <xdr:twoCellAnchor editAs="oneCell">
    <xdr:from>
      <xdr:col>2</xdr:col>
      <xdr:colOff>51435</xdr:colOff>
      <xdr:row>1694</xdr:row>
      <xdr:rowOff>165735</xdr:rowOff>
    </xdr:from>
    <xdr:to>
      <xdr:col>8</xdr:col>
      <xdr:colOff>5715</xdr:colOff>
      <xdr:row>1703</xdr:row>
      <xdr:rowOff>167005</xdr:rowOff>
    </xdr:to>
    <xdr:pic>
      <xdr:nvPicPr>
        <xdr:cNvPr id="192" name="图片 191"/>
        <xdr:cNvPicPr>
          <a:picLocks noChangeAspect="1"/>
        </xdr:cNvPicPr>
      </xdr:nvPicPr>
      <xdr:blipFill>
        <a:blip r:embed="rId82"/>
        <a:stretch>
          <a:fillRect/>
        </a:stretch>
      </xdr:blipFill>
      <xdr:spPr>
        <a:xfrm>
          <a:off x="1594485" y="339008085"/>
          <a:ext cx="3337560" cy="1801495"/>
        </a:xfrm>
        <a:prstGeom prst="rect">
          <a:avLst/>
        </a:prstGeom>
        <a:noFill/>
        <a:ln w="9525">
          <a:noFill/>
        </a:ln>
      </xdr:spPr>
    </xdr:pic>
    <xdr:clientData/>
  </xdr:twoCellAnchor>
  <xdr:twoCellAnchor editAs="oneCell">
    <xdr:from>
      <xdr:col>2</xdr:col>
      <xdr:colOff>128270</xdr:colOff>
      <xdr:row>1682</xdr:row>
      <xdr:rowOff>179705</xdr:rowOff>
    </xdr:from>
    <xdr:to>
      <xdr:col>8</xdr:col>
      <xdr:colOff>214630</xdr:colOff>
      <xdr:row>1692</xdr:row>
      <xdr:rowOff>52070</xdr:rowOff>
    </xdr:to>
    <xdr:pic>
      <xdr:nvPicPr>
        <xdr:cNvPr id="193" name="图片 192"/>
        <xdr:cNvPicPr>
          <a:picLocks noChangeAspect="1"/>
        </xdr:cNvPicPr>
      </xdr:nvPicPr>
      <xdr:blipFill>
        <a:blip r:embed="rId83"/>
        <a:stretch>
          <a:fillRect/>
        </a:stretch>
      </xdr:blipFill>
      <xdr:spPr>
        <a:xfrm>
          <a:off x="1671320" y="336621755"/>
          <a:ext cx="3469640" cy="1872615"/>
        </a:xfrm>
        <a:prstGeom prst="rect">
          <a:avLst/>
        </a:prstGeom>
        <a:noFill/>
        <a:ln w="9525">
          <a:noFill/>
        </a:ln>
      </xdr:spPr>
    </xdr:pic>
    <xdr:clientData/>
  </xdr:twoCellAnchor>
  <xdr:twoCellAnchor editAs="oneCell">
    <xdr:from>
      <xdr:col>2</xdr:col>
      <xdr:colOff>170815</xdr:colOff>
      <xdr:row>1706</xdr:row>
      <xdr:rowOff>189865</xdr:rowOff>
    </xdr:from>
    <xdr:to>
      <xdr:col>8</xdr:col>
      <xdr:colOff>13970</xdr:colOff>
      <xdr:row>1715</xdr:row>
      <xdr:rowOff>128905</xdr:rowOff>
    </xdr:to>
    <xdr:pic>
      <xdr:nvPicPr>
        <xdr:cNvPr id="194" name="图片 193"/>
        <xdr:cNvPicPr>
          <a:picLocks noChangeAspect="1"/>
        </xdr:cNvPicPr>
      </xdr:nvPicPr>
      <xdr:blipFill>
        <a:blip r:embed="rId84"/>
        <a:stretch>
          <a:fillRect/>
        </a:stretch>
      </xdr:blipFill>
      <xdr:spPr>
        <a:xfrm>
          <a:off x="1713865" y="341432515"/>
          <a:ext cx="3226435" cy="1739265"/>
        </a:xfrm>
        <a:prstGeom prst="rect">
          <a:avLst/>
        </a:prstGeom>
        <a:noFill/>
        <a:ln w="9525">
          <a:noFill/>
        </a:ln>
      </xdr:spPr>
    </xdr:pic>
    <xdr:clientData/>
  </xdr:twoCellAnchor>
  <xdr:twoCellAnchor editAs="oneCell">
    <xdr:from>
      <xdr:col>2</xdr:col>
      <xdr:colOff>389255</xdr:colOff>
      <xdr:row>1718</xdr:row>
      <xdr:rowOff>196215</xdr:rowOff>
    </xdr:from>
    <xdr:to>
      <xdr:col>8</xdr:col>
      <xdr:colOff>100330</xdr:colOff>
      <xdr:row>1727</xdr:row>
      <xdr:rowOff>66675</xdr:rowOff>
    </xdr:to>
    <xdr:pic>
      <xdr:nvPicPr>
        <xdr:cNvPr id="195" name="图片 194"/>
        <xdr:cNvPicPr>
          <a:picLocks noChangeAspect="1"/>
        </xdr:cNvPicPr>
      </xdr:nvPicPr>
      <xdr:blipFill>
        <a:blip r:embed="rId85"/>
        <a:stretch>
          <a:fillRect/>
        </a:stretch>
      </xdr:blipFill>
      <xdr:spPr>
        <a:xfrm>
          <a:off x="1932305" y="343839165"/>
          <a:ext cx="3094355" cy="1670685"/>
        </a:xfrm>
        <a:prstGeom prst="rect">
          <a:avLst/>
        </a:prstGeom>
        <a:noFill/>
        <a:ln w="9525">
          <a:noFill/>
        </a:ln>
      </xdr:spPr>
    </xdr:pic>
    <xdr:clientData/>
  </xdr:twoCellAnchor>
  <xdr:twoCellAnchor editAs="oneCell">
    <xdr:from>
      <xdr:col>2</xdr:col>
      <xdr:colOff>281940</xdr:colOff>
      <xdr:row>1731</xdr:row>
      <xdr:rowOff>43815</xdr:rowOff>
    </xdr:from>
    <xdr:to>
      <xdr:col>7</xdr:col>
      <xdr:colOff>406400</xdr:colOff>
      <xdr:row>1739</xdr:row>
      <xdr:rowOff>99695</xdr:rowOff>
    </xdr:to>
    <xdr:pic>
      <xdr:nvPicPr>
        <xdr:cNvPr id="196" name="图片 195"/>
        <xdr:cNvPicPr>
          <a:picLocks noChangeAspect="1"/>
        </xdr:cNvPicPr>
      </xdr:nvPicPr>
      <xdr:blipFill>
        <a:blip r:embed="rId86"/>
        <a:stretch>
          <a:fillRect/>
        </a:stretch>
      </xdr:blipFill>
      <xdr:spPr>
        <a:xfrm>
          <a:off x="1824990" y="346287090"/>
          <a:ext cx="3068320" cy="1656080"/>
        </a:xfrm>
        <a:prstGeom prst="rect">
          <a:avLst/>
        </a:prstGeom>
        <a:noFill/>
        <a:ln w="9525">
          <a:noFill/>
        </a:ln>
      </xdr:spPr>
    </xdr:pic>
    <xdr:clientData/>
  </xdr:twoCellAnchor>
  <xdr:twoCellAnchor editAs="oneCell">
    <xdr:from>
      <xdr:col>2</xdr:col>
      <xdr:colOff>218440</xdr:colOff>
      <xdr:row>1743</xdr:row>
      <xdr:rowOff>2540</xdr:rowOff>
    </xdr:from>
    <xdr:to>
      <xdr:col>8</xdr:col>
      <xdr:colOff>36830</xdr:colOff>
      <xdr:row>1751</xdr:row>
      <xdr:rowOff>128270</xdr:rowOff>
    </xdr:to>
    <xdr:pic>
      <xdr:nvPicPr>
        <xdr:cNvPr id="197" name="图片 196"/>
        <xdr:cNvPicPr>
          <a:picLocks noChangeAspect="1"/>
        </xdr:cNvPicPr>
      </xdr:nvPicPr>
      <xdr:blipFill>
        <a:blip r:embed="rId87"/>
        <a:stretch>
          <a:fillRect/>
        </a:stretch>
      </xdr:blipFill>
      <xdr:spPr>
        <a:xfrm>
          <a:off x="1761490" y="348646115"/>
          <a:ext cx="3201670" cy="1725930"/>
        </a:xfrm>
        <a:prstGeom prst="rect">
          <a:avLst/>
        </a:prstGeom>
        <a:noFill/>
        <a:ln w="9525">
          <a:noFill/>
        </a:ln>
      </xdr:spPr>
    </xdr:pic>
    <xdr:clientData/>
  </xdr:twoCellAnchor>
  <xdr:twoCellAnchor editAs="oneCell">
    <xdr:from>
      <xdr:col>2</xdr:col>
      <xdr:colOff>299720</xdr:colOff>
      <xdr:row>1755</xdr:row>
      <xdr:rowOff>80010</xdr:rowOff>
    </xdr:from>
    <xdr:to>
      <xdr:col>7</xdr:col>
      <xdr:colOff>254000</xdr:colOff>
      <xdr:row>1763</xdr:row>
      <xdr:rowOff>43815</xdr:rowOff>
    </xdr:to>
    <xdr:pic>
      <xdr:nvPicPr>
        <xdr:cNvPr id="198" name="图片 197"/>
        <xdr:cNvPicPr>
          <a:picLocks noChangeAspect="1"/>
        </xdr:cNvPicPr>
      </xdr:nvPicPr>
      <xdr:blipFill>
        <a:blip r:embed="rId88"/>
        <a:stretch>
          <a:fillRect/>
        </a:stretch>
      </xdr:blipFill>
      <xdr:spPr>
        <a:xfrm>
          <a:off x="1842770" y="351123885"/>
          <a:ext cx="2898140" cy="1564005"/>
        </a:xfrm>
        <a:prstGeom prst="rect">
          <a:avLst/>
        </a:prstGeom>
        <a:noFill/>
        <a:ln w="9525">
          <a:noFill/>
        </a:ln>
      </xdr:spPr>
    </xdr:pic>
    <xdr:clientData/>
  </xdr:twoCellAnchor>
  <xdr:twoCellAnchor editAs="oneCell">
    <xdr:from>
      <xdr:col>2</xdr:col>
      <xdr:colOff>476885</xdr:colOff>
      <xdr:row>1767</xdr:row>
      <xdr:rowOff>152400</xdr:rowOff>
    </xdr:from>
    <xdr:to>
      <xdr:col>7</xdr:col>
      <xdr:colOff>224790</xdr:colOff>
      <xdr:row>1775</xdr:row>
      <xdr:rowOff>5080</xdr:rowOff>
    </xdr:to>
    <xdr:pic>
      <xdr:nvPicPr>
        <xdr:cNvPr id="199" name="图片 198"/>
        <xdr:cNvPicPr>
          <a:picLocks noChangeAspect="1"/>
        </xdr:cNvPicPr>
      </xdr:nvPicPr>
      <xdr:blipFill>
        <a:blip r:embed="rId89"/>
        <a:stretch>
          <a:fillRect/>
        </a:stretch>
      </xdr:blipFill>
      <xdr:spPr>
        <a:xfrm>
          <a:off x="2019935" y="353596575"/>
          <a:ext cx="2691765" cy="1452880"/>
        </a:xfrm>
        <a:prstGeom prst="rect">
          <a:avLst/>
        </a:prstGeom>
        <a:noFill/>
        <a:ln w="9525">
          <a:noFill/>
        </a:ln>
      </xdr:spPr>
    </xdr:pic>
    <xdr:clientData/>
  </xdr:twoCellAnchor>
  <xdr:twoCellAnchor editAs="oneCell">
    <xdr:from>
      <xdr:col>2</xdr:col>
      <xdr:colOff>106045</xdr:colOff>
      <xdr:row>1778</xdr:row>
      <xdr:rowOff>77470</xdr:rowOff>
    </xdr:from>
    <xdr:to>
      <xdr:col>8</xdr:col>
      <xdr:colOff>118745</xdr:colOff>
      <xdr:row>1787</xdr:row>
      <xdr:rowOff>109855</xdr:rowOff>
    </xdr:to>
    <xdr:pic>
      <xdr:nvPicPr>
        <xdr:cNvPr id="200" name="图片 199"/>
        <xdr:cNvPicPr>
          <a:picLocks noChangeAspect="1"/>
        </xdr:cNvPicPr>
      </xdr:nvPicPr>
      <xdr:blipFill>
        <a:blip r:embed="rId90"/>
        <a:stretch>
          <a:fillRect/>
        </a:stretch>
      </xdr:blipFill>
      <xdr:spPr>
        <a:xfrm>
          <a:off x="1649095" y="355721920"/>
          <a:ext cx="3395980" cy="1832610"/>
        </a:xfrm>
        <a:prstGeom prst="rect">
          <a:avLst/>
        </a:prstGeom>
        <a:noFill/>
        <a:ln w="9525">
          <a:noFill/>
        </a:ln>
      </xdr:spPr>
    </xdr:pic>
    <xdr:clientData/>
  </xdr:twoCellAnchor>
  <xdr:twoCellAnchor editAs="oneCell">
    <xdr:from>
      <xdr:col>2</xdr:col>
      <xdr:colOff>300990</xdr:colOff>
      <xdr:row>1790</xdr:row>
      <xdr:rowOff>88900</xdr:rowOff>
    </xdr:from>
    <xdr:to>
      <xdr:col>8</xdr:col>
      <xdr:colOff>72390</xdr:colOff>
      <xdr:row>1799</xdr:row>
      <xdr:rowOff>9525</xdr:rowOff>
    </xdr:to>
    <xdr:pic>
      <xdr:nvPicPr>
        <xdr:cNvPr id="201" name="图片 200"/>
        <xdr:cNvPicPr>
          <a:picLocks noChangeAspect="1"/>
        </xdr:cNvPicPr>
      </xdr:nvPicPr>
      <xdr:blipFill>
        <a:blip r:embed="rId91"/>
        <a:stretch>
          <a:fillRect/>
        </a:stretch>
      </xdr:blipFill>
      <xdr:spPr>
        <a:xfrm>
          <a:off x="1844040" y="358133650"/>
          <a:ext cx="3154680" cy="1720850"/>
        </a:xfrm>
        <a:prstGeom prst="rect">
          <a:avLst/>
        </a:prstGeom>
        <a:noFill/>
        <a:ln w="9525">
          <a:noFill/>
        </a:ln>
      </xdr:spPr>
    </xdr:pic>
    <xdr:clientData/>
  </xdr:twoCellAnchor>
  <xdr:twoCellAnchor editAs="oneCell">
    <xdr:from>
      <xdr:col>2</xdr:col>
      <xdr:colOff>46355</xdr:colOff>
      <xdr:row>1802</xdr:row>
      <xdr:rowOff>71120</xdr:rowOff>
    </xdr:from>
    <xdr:to>
      <xdr:col>9</xdr:col>
      <xdr:colOff>100965</xdr:colOff>
      <xdr:row>1812</xdr:row>
      <xdr:rowOff>123825</xdr:rowOff>
    </xdr:to>
    <xdr:pic>
      <xdr:nvPicPr>
        <xdr:cNvPr id="202" name="图片 201"/>
        <xdr:cNvPicPr>
          <a:picLocks noChangeAspect="1"/>
        </xdr:cNvPicPr>
      </xdr:nvPicPr>
      <xdr:blipFill>
        <a:blip r:embed="rId92"/>
        <a:stretch>
          <a:fillRect/>
        </a:stretch>
      </xdr:blipFill>
      <xdr:spPr>
        <a:xfrm>
          <a:off x="1589405" y="360516170"/>
          <a:ext cx="3805555" cy="2052955"/>
        </a:xfrm>
        <a:prstGeom prst="rect">
          <a:avLst/>
        </a:prstGeom>
        <a:noFill/>
        <a:ln w="9525">
          <a:noFill/>
        </a:ln>
      </xdr:spPr>
    </xdr:pic>
    <xdr:clientData/>
  </xdr:twoCellAnchor>
  <xdr:twoCellAnchor editAs="oneCell">
    <xdr:from>
      <xdr:col>2</xdr:col>
      <xdr:colOff>23495</xdr:colOff>
      <xdr:row>1814</xdr:row>
      <xdr:rowOff>19050</xdr:rowOff>
    </xdr:from>
    <xdr:to>
      <xdr:col>4</xdr:col>
      <xdr:colOff>223520</xdr:colOff>
      <xdr:row>1819</xdr:row>
      <xdr:rowOff>10160</xdr:rowOff>
    </xdr:to>
    <xdr:pic>
      <xdr:nvPicPr>
        <xdr:cNvPr id="203" name="图片 202"/>
        <xdr:cNvPicPr>
          <a:picLocks noChangeAspect="1"/>
        </xdr:cNvPicPr>
      </xdr:nvPicPr>
      <xdr:blipFill>
        <a:blip r:embed="rId93"/>
        <a:stretch>
          <a:fillRect/>
        </a:stretch>
      </xdr:blipFill>
      <xdr:spPr>
        <a:xfrm>
          <a:off x="1566545" y="362864400"/>
          <a:ext cx="1798320" cy="991235"/>
        </a:xfrm>
        <a:prstGeom prst="rect">
          <a:avLst/>
        </a:prstGeom>
        <a:noFill/>
        <a:ln w="9525">
          <a:noFill/>
        </a:ln>
      </xdr:spPr>
    </xdr:pic>
    <xdr:clientData/>
  </xdr:twoCellAnchor>
  <xdr:twoCellAnchor editAs="oneCell">
    <xdr:from>
      <xdr:col>2</xdr:col>
      <xdr:colOff>90170</xdr:colOff>
      <xdr:row>1819</xdr:row>
      <xdr:rowOff>67945</xdr:rowOff>
    </xdr:from>
    <xdr:to>
      <xdr:col>4</xdr:col>
      <xdr:colOff>193675</xdr:colOff>
      <xdr:row>1824</xdr:row>
      <xdr:rowOff>4445</xdr:rowOff>
    </xdr:to>
    <xdr:pic>
      <xdr:nvPicPr>
        <xdr:cNvPr id="204" name="图片 203"/>
        <xdr:cNvPicPr>
          <a:picLocks noChangeAspect="1"/>
        </xdr:cNvPicPr>
      </xdr:nvPicPr>
      <xdr:blipFill>
        <a:blip r:embed="rId94"/>
        <a:stretch>
          <a:fillRect/>
        </a:stretch>
      </xdr:blipFill>
      <xdr:spPr>
        <a:xfrm>
          <a:off x="1633220" y="363913420"/>
          <a:ext cx="1701800" cy="936625"/>
        </a:xfrm>
        <a:prstGeom prst="rect">
          <a:avLst/>
        </a:prstGeom>
        <a:noFill/>
        <a:ln w="9525">
          <a:noFill/>
        </a:ln>
      </xdr:spPr>
    </xdr:pic>
    <xdr:clientData/>
  </xdr:twoCellAnchor>
  <xdr:twoCellAnchor editAs="oneCell">
    <xdr:from>
      <xdr:col>2</xdr:col>
      <xdr:colOff>180975</xdr:colOff>
      <xdr:row>1826</xdr:row>
      <xdr:rowOff>198120</xdr:rowOff>
    </xdr:from>
    <xdr:to>
      <xdr:col>7</xdr:col>
      <xdr:colOff>339725</xdr:colOff>
      <xdr:row>1835</xdr:row>
      <xdr:rowOff>71755</xdr:rowOff>
    </xdr:to>
    <xdr:pic>
      <xdr:nvPicPr>
        <xdr:cNvPr id="205" name="图片 204"/>
        <xdr:cNvPicPr>
          <a:picLocks noChangeAspect="1"/>
        </xdr:cNvPicPr>
      </xdr:nvPicPr>
      <xdr:blipFill>
        <a:blip r:embed="rId95"/>
        <a:stretch>
          <a:fillRect/>
        </a:stretch>
      </xdr:blipFill>
      <xdr:spPr>
        <a:xfrm>
          <a:off x="1724025" y="365443770"/>
          <a:ext cx="3102610" cy="1673860"/>
        </a:xfrm>
        <a:prstGeom prst="rect">
          <a:avLst/>
        </a:prstGeom>
        <a:noFill/>
        <a:ln w="9525">
          <a:noFill/>
        </a:ln>
      </xdr:spPr>
    </xdr:pic>
    <xdr:clientData/>
  </xdr:twoCellAnchor>
  <xdr:twoCellAnchor editAs="oneCell">
    <xdr:from>
      <xdr:col>2</xdr:col>
      <xdr:colOff>335280</xdr:colOff>
      <xdr:row>1839</xdr:row>
      <xdr:rowOff>78105</xdr:rowOff>
    </xdr:from>
    <xdr:to>
      <xdr:col>7</xdr:col>
      <xdr:colOff>19685</xdr:colOff>
      <xdr:row>1846</xdr:row>
      <xdr:rowOff>95250</xdr:rowOff>
    </xdr:to>
    <xdr:pic>
      <xdr:nvPicPr>
        <xdr:cNvPr id="206" name="图片 205"/>
        <xdr:cNvPicPr>
          <a:picLocks noChangeAspect="1"/>
        </xdr:cNvPicPr>
      </xdr:nvPicPr>
      <xdr:blipFill>
        <a:blip r:embed="rId96"/>
        <a:stretch>
          <a:fillRect/>
        </a:stretch>
      </xdr:blipFill>
      <xdr:spPr>
        <a:xfrm>
          <a:off x="1878330" y="367924080"/>
          <a:ext cx="2628265" cy="1417320"/>
        </a:xfrm>
        <a:prstGeom prst="rect">
          <a:avLst/>
        </a:prstGeom>
        <a:noFill/>
        <a:ln w="9525">
          <a:noFill/>
        </a:ln>
      </xdr:spPr>
    </xdr:pic>
    <xdr:clientData/>
  </xdr:twoCellAnchor>
  <xdr:twoCellAnchor editAs="oneCell">
    <xdr:from>
      <xdr:col>2</xdr:col>
      <xdr:colOff>73660</xdr:colOff>
      <xdr:row>1874</xdr:row>
      <xdr:rowOff>86360</xdr:rowOff>
    </xdr:from>
    <xdr:to>
      <xdr:col>8</xdr:col>
      <xdr:colOff>186690</xdr:colOff>
      <xdr:row>1883</xdr:row>
      <xdr:rowOff>170815</xdr:rowOff>
    </xdr:to>
    <xdr:pic>
      <xdr:nvPicPr>
        <xdr:cNvPr id="208" name="图片 207"/>
        <xdr:cNvPicPr>
          <a:picLocks noChangeAspect="1"/>
        </xdr:cNvPicPr>
      </xdr:nvPicPr>
      <xdr:blipFill>
        <a:blip r:embed="rId97"/>
        <a:stretch>
          <a:fillRect/>
        </a:stretch>
      </xdr:blipFill>
      <xdr:spPr>
        <a:xfrm>
          <a:off x="1616710" y="374933210"/>
          <a:ext cx="3496310" cy="1884680"/>
        </a:xfrm>
        <a:prstGeom prst="rect">
          <a:avLst/>
        </a:prstGeom>
        <a:noFill/>
        <a:ln w="9525">
          <a:noFill/>
        </a:ln>
      </xdr:spPr>
    </xdr:pic>
    <xdr:clientData/>
  </xdr:twoCellAnchor>
  <xdr:twoCellAnchor editAs="oneCell">
    <xdr:from>
      <xdr:col>2</xdr:col>
      <xdr:colOff>132080</xdr:colOff>
      <xdr:row>1850</xdr:row>
      <xdr:rowOff>53340</xdr:rowOff>
    </xdr:from>
    <xdr:to>
      <xdr:col>7</xdr:col>
      <xdr:colOff>344805</xdr:colOff>
      <xdr:row>1858</xdr:row>
      <xdr:rowOff>157480</xdr:rowOff>
    </xdr:to>
    <xdr:pic>
      <xdr:nvPicPr>
        <xdr:cNvPr id="209" name="图片 208"/>
        <xdr:cNvPicPr>
          <a:picLocks noChangeAspect="1"/>
        </xdr:cNvPicPr>
      </xdr:nvPicPr>
      <xdr:blipFill>
        <a:blip r:embed="rId98"/>
        <a:stretch>
          <a:fillRect/>
        </a:stretch>
      </xdr:blipFill>
      <xdr:spPr>
        <a:xfrm>
          <a:off x="1675130" y="370099590"/>
          <a:ext cx="3156585" cy="1704340"/>
        </a:xfrm>
        <a:prstGeom prst="rect">
          <a:avLst/>
        </a:prstGeom>
        <a:noFill/>
        <a:ln w="9525">
          <a:noFill/>
        </a:ln>
      </xdr:spPr>
    </xdr:pic>
    <xdr:clientData/>
  </xdr:twoCellAnchor>
  <xdr:twoCellAnchor editAs="oneCell">
    <xdr:from>
      <xdr:col>2</xdr:col>
      <xdr:colOff>156845</xdr:colOff>
      <xdr:row>1863</xdr:row>
      <xdr:rowOff>43815</xdr:rowOff>
    </xdr:from>
    <xdr:to>
      <xdr:col>7</xdr:col>
      <xdr:colOff>186690</xdr:colOff>
      <xdr:row>1871</xdr:row>
      <xdr:rowOff>47625</xdr:rowOff>
    </xdr:to>
    <xdr:pic>
      <xdr:nvPicPr>
        <xdr:cNvPr id="210" name="图片 209"/>
        <xdr:cNvPicPr>
          <a:picLocks noChangeAspect="1"/>
        </xdr:cNvPicPr>
      </xdr:nvPicPr>
      <xdr:blipFill>
        <a:blip r:embed="rId99"/>
        <a:stretch>
          <a:fillRect/>
        </a:stretch>
      </xdr:blipFill>
      <xdr:spPr>
        <a:xfrm>
          <a:off x="1699895" y="372690390"/>
          <a:ext cx="2973705" cy="1604010"/>
        </a:xfrm>
        <a:prstGeom prst="rect">
          <a:avLst/>
        </a:prstGeom>
        <a:noFill/>
        <a:ln w="9525">
          <a:noFill/>
        </a:ln>
      </xdr:spPr>
    </xdr:pic>
    <xdr:clientData/>
  </xdr:twoCellAnchor>
  <xdr:twoCellAnchor editAs="oneCell">
    <xdr:from>
      <xdr:col>2</xdr:col>
      <xdr:colOff>97155</xdr:colOff>
      <xdr:row>1886</xdr:row>
      <xdr:rowOff>88265</xdr:rowOff>
    </xdr:from>
    <xdr:to>
      <xdr:col>8</xdr:col>
      <xdr:colOff>281940</xdr:colOff>
      <xdr:row>1896</xdr:row>
      <xdr:rowOff>13970</xdr:rowOff>
    </xdr:to>
    <xdr:pic>
      <xdr:nvPicPr>
        <xdr:cNvPr id="211" name="图片 210"/>
        <xdr:cNvPicPr>
          <a:picLocks noChangeAspect="1"/>
        </xdr:cNvPicPr>
      </xdr:nvPicPr>
      <xdr:blipFill>
        <a:blip r:embed="rId100"/>
        <a:stretch>
          <a:fillRect/>
        </a:stretch>
      </xdr:blipFill>
      <xdr:spPr>
        <a:xfrm>
          <a:off x="1640205" y="377335415"/>
          <a:ext cx="3568065" cy="1925955"/>
        </a:xfrm>
        <a:prstGeom prst="rect">
          <a:avLst/>
        </a:prstGeom>
        <a:noFill/>
        <a:ln w="9525">
          <a:noFill/>
        </a:ln>
      </xdr:spPr>
    </xdr:pic>
    <xdr:clientData/>
  </xdr:twoCellAnchor>
  <xdr:twoCellAnchor editAs="oneCell">
    <xdr:from>
      <xdr:col>2</xdr:col>
      <xdr:colOff>95250</xdr:colOff>
      <xdr:row>1898</xdr:row>
      <xdr:rowOff>152400</xdr:rowOff>
    </xdr:from>
    <xdr:to>
      <xdr:col>8</xdr:col>
      <xdr:colOff>59690</xdr:colOff>
      <xdr:row>1907</xdr:row>
      <xdr:rowOff>156845</xdr:rowOff>
    </xdr:to>
    <xdr:pic>
      <xdr:nvPicPr>
        <xdr:cNvPr id="212" name="图片 211"/>
        <xdr:cNvPicPr>
          <a:picLocks noChangeAspect="1"/>
        </xdr:cNvPicPr>
      </xdr:nvPicPr>
      <xdr:blipFill>
        <a:blip r:embed="rId101"/>
        <a:stretch>
          <a:fillRect/>
        </a:stretch>
      </xdr:blipFill>
      <xdr:spPr>
        <a:xfrm>
          <a:off x="1638300" y="379799850"/>
          <a:ext cx="3347720" cy="1804670"/>
        </a:xfrm>
        <a:prstGeom prst="rect">
          <a:avLst/>
        </a:prstGeom>
        <a:noFill/>
        <a:ln w="9525">
          <a:noFill/>
        </a:ln>
      </xdr:spPr>
    </xdr:pic>
    <xdr:clientData/>
  </xdr:twoCellAnchor>
  <xdr:twoCellAnchor editAs="oneCell">
    <xdr:from>
      <xdr:col>2</xdr:col>
      <xdr:colOff>88900</xdr:colOff>
      <xdr:row>1910</xdr:row>
      <xdr:rowOff>52070</xdr:rowOff>
    </xdr:from>
    <xdr:to>
      <xdr:col>8</xdr:col>
      <xdr:colOff>292100</xdr:colOff>
      <xdr:row>1920</xdr:row>
      <xdr:rowOff>5080</xdr:rowOff>
    </xdr:to>
    <xdr:pic>
      <xdr:nvPicPr>
        <xdr:cNvPr id="213" name="图片 212"/>
        <xdr:cNvPicPr>
          <a:picLocks noChangeAspect="1"/>
        </xdr:cNvPicPr>
      </xdr:nvPicPr>
      <xdr:blipFill>
        <a:blip r:embed="rId102"/>
        <a:stretch>
          <a:fillRect/>
        </a:stretch>
      </xdr:blipFill>
      <xdr:spPr>
        <a:xfrm>
          <a:off x="1631950" y="382099820"/>
          <a:ext cx="3586480" cy="1953260"/>
        </a:xfrm>
        <a:prstGeom prst="rect">
          <a:avLst/>
        </a:prstGeom>
        <a:noFill/>
        <a:ln w="9525">
          <a:noFill/>
        </a:ln>
      </xdr:spPr>
    </xdr:pic>
    <xdr:clientData/>
  </xdr:twoCellAnchor>
  <xdr:twoCellAnchor editAs="oneCell">
    <xdr:from>
      <xdr:col>2</xdr:col>
      <xdr:colOff>30480</xdr:colOff>
      <xdr:row>1922</xdr:row>
      <xdr:rowOff>8890</xdr:rowOff>
    </xdr:from>
    <xdr:to>
      <xdr:col>9</xdr:col>
      <xdr:colOff>213995</xdr:colOff>
      <xdr:row>1932</xdr:row>
      <xdr:rowOff>128905</xdr:rowOff>
    </xdr:to>
    <xdr:pic>
      <xdr:nvPicPr>
        <xdr:cNvPr id="214" name="图片 213"/>
        <xdr:cNvPicPr>
          <a:picLocks noChangeAspect="1"/>
        </xdr:cNvPicPr>
      </xdr:nvPicPr>
      <xdr:blipFill>
        <a:blip r:embed="rId103"/>
        <a:stretch>
          <a:fillRect/>
        </a:stretch>
      </xdr:blipFill>
      <xdr:spPr>
        <a:xfrm>
          <a:off x="1573530" y="384456940"/>
          <a:ext cx="3934460" cy="2120265"/>
        </a:xfrm>
        <a:prstGeom prst="rect">
          <a:avLst/>
        </a:prstGeom>
        <a:noFill/>
        <a:ln w="9525">
          <a:noFill/>
        </a:ln>
      </xdr:spPr>
    </xdr:pic>
    <xdr:clientData/>
  </xdr:twoCellAnchor>
  <xdr:twoCellAnchor editAs="oneCell">
    <xdr:from>
      <xdr:col>2</xdr:col>
      <xdr:colOff>200660</xdr:colOff>
      <xdr:row>1934</xdr:row>
      <xdr:rowOff>120650</xdr:rowOff>
    </xdr:from>
    <xdr:to>
      <xdr:col>8</xdr:col>
      <xdr:colOff>74295</xdr:colOff>
      <xdr:row>1943</xdr:row>
      <xdr:rowOff>76200</xdr:rowOff>
    </xdr:to>
    <xdr:pic>
      <xdr:nvPicPr>
        <xdr:cNvPr id="217" name="图片 216"/>
        <xdr:cNvPicPr>
          <a:picLocks noChangeAspect="1"/>
        </xdr:cNvPicPr>
      </xdr:nvPicPr>
      <xdr:blipFill>
        <a:blip r:embed="rId104"/>
        <a:stretch>
          <a:fillRect/>
        </a:stretch>
      </xdr:blipFill>
      <xdr:spPr>
        <a:xfrm>
          <a:off x="1743710" y="386969000"/>
          <a:ext cx="3256915" cy="1755775"/>
        </a:xfrm>
        <a:prstGeom prst="rect">
          <a:avLst/>
        </a:prstGeom>
        <a:noFill/>
        <a:ln w="9525">
          <a:noFill/>
        </a:ln>
      </xdr:spPr>
    </xdr:pic>
    <xdr:clientData/>
  </xdr:twoCellAnchor>
  <xdr:twoCellAnchor editAs="oneCell">
    <xdr:from>
      <xdr:col>2</xdr:col>
      <xdr:colOff>78740</xdr:colOff>
      <xdr:row>1946</xdr:row>
      <xdr:rowOff>24765</xdr:rowOff>
    </xdr:from>
    <xdr:to>
      <xdr:col>3</xdr:col>
      <xdr:colOff>356235</xdr:colOff>
      <xdr:row>1949</xdr:row>
      <xdr:rowOff>90170</xdr:rowOff>
    </xdr:to>
    <xdr:pic>
      <xdr:nvPicPr>
        <xdr:cNvPr id="218" name="图片 217"/>
        <xdr:cNvPicPr>
          <a:picLocks noChangeAspect="1"/>
        </xdr:cNvPicPr>
      </xdr:nvPicPr>
      <xdr:blipFill>
        <a:blip r:embed="rId105"/>
        <a:stretch>
          <a:fillRect/>
        </a:stretch>
      </xdr:blipFill>
      <xdr:spPr>
        <a:xfrm>
          <a:off x="1621790" y="389273415"/>
          <a:ext cx="1229995" cy="665480"/>
        </a:xfrm>
        <a:prstGeom prst="rect">
          <a:avLst/>
        </a:prstGeom>
        <a:noFill/>
        <a:ln w="9525">
          <a:noFill/>
        </a:ln>
      </xdr:spPr>
    </xdr:pic>
    <xdr:clientData/>
  </xdr:twoCellAnchor>
  <xdr:twoCellAnchor editAs="oneCell">
    <xdr:from>
      <xdr:col>2</xdr:col>
      <xdr:colOff>92075</xdr:colOff>
      <xdr:row>1950</xdr:row>
      <xdr:rowOff>41275</xdr:rowOff>
    </xdr:from>
    <xdr:to>
      <xdr:col>3</xdr:col>
      <xdr:colOff>303530</xdr:colOff>
      <xdr:row>1953</xdr:row>
      <xdr:rowOff>72390</xdr:rowOff>
    </xdr:to>
    <xdr:pic>
      <xdr:nvPicPr>
        <xdr:cNvPr id="219" name="图片 218"/>
        <xdr:cNvPicPr>
          <a:picLocks noChangeAspect="1"/>
        </xdr:cNvPicPr>
      </xdr:nvPicPr>
      <xdr:blipFill>
        <a:blip r:embed="rId106"/>
        <a:stretch>
          <a:fillRect/>
        </a:stretch>
      </xdr:blipFill>
      <xdr:spPr>
        <a:xfrm>
          <a:off x="1635125" y="390090025"/>
          <a:ext cx="1163955" cy="631190"/>
        </a:xfrm>
        <a:prstGeom prst="rect">
          <a:avLst/>
        </a:prstGeom>
        <a:noFill/>
        <a:ln w="9525">
          <a:noFill/>
        </a:ln>
      </xdr:spPr>
    </xdr:pic>
    <xdr:clientData/>
  </xdr:twoCellAnchor>
  <xdr:twoCellAnchor editAs="oneCell">
    <xdr:from>
      <xdr:col>2</xdr:col>
      <xdr:colOff>11430</xdr:colOff>
      <xdr:row>1953</xdr:row>
      <xdr:rowOff>121920</xdr:rowOff>
    </xdr:from>
    <xdr:to>
      <xdr:col>3</xdr:col>
      <xdr:colOff>265430</xdr:colOff>
      <xdr:row>1956</xdr:row>
      <xdr:rowOff>170815</xdr:rowOff>
    </xdr:to>
    <xdr:pic>
      <xdr:nvPicPr>
        <xdr:cNvPr id="220" name="图片 219"/>
        <xdr:cNvPicPr>
          <a:picLocks noChangeAspect="1"/>
        </xdr:cNvPicPr>
      </xdr:nvPicPr>
      <xdr:blipFill>
        <a:blip r:embed="rId107"/>
        <a:stretch>
          <a:fillRect/>
        </a:stretch>
      </xdr:blipFill>
      <xdr:spPr>
        <a:xfrm>
          <a:off x="1554480" y="390770745"/>
          <a:ext cx="1206500" cy="648970"/>
        </a:xfrm>
        <a:prstGeom prst="rect">
          <a:avLst/>
        </a:prstGeom>
        <a:noFill/>
        <a:ln w="9525">
          <a:noFill/>
        </a:ln>
      </xdr:spPr>
    </xdr:pic>
    <xdr:clientData/>
  </xdr:twoCellAnchor>
  <xdr:twoCellAnchor editAs="oneCell">
    <xdr:from>
      <xdr:col>4</xdr:col>
      <xdr:colOff>299720</xdr:colOff>
      <xdr:row>1946</xdr:row>
      <xdr:rowOff>119380</xdr:rowOff>
    </xdr:from>
    <xdr:to>
      <xdr:col>7</xdr:col>
      <xdr:colOff>224790</xdr:colOff>
      <xdr:row>1950</xdr:row>
      <xdr:rowOff>4445</xdr:rowOff>
    </xdr:to>
    <xdr:pic>
      <xdr:nvPicPr>
        <xdr:cNvPr id="221" name="图片 220"/>
        <xdr:cNvPicPr>
          <a:picLocks noChangeAspect="1"/>
        </xdr:cNvPicPr>
      </xdr:nvPicPr>
      <xdr:blipFill>
        <a:blip r:embed="rId108"/>
        <a:stretch>
          <a:fillRect/>
        </a:stretch>
      </xdr:blipFill>
      <xdr:spPr>
        <a:xfrm>
          <a:off x="3441065" y="389368030"/>
          <a:ext cx="1270635" cy="685165"/>
        </a:xfrm>
        <a:prstGeom prst="rect">
          <a:avLst/>
        </a:prstGeom>
        <a:noFill/>
        <a:ln w="9525">
          <a:noFill/>
        </a:ln>
      </xdr:spPr>
    </xdr:pic>
    <xdr:clientData/>
  </xdr:twoCellAnchor>
  <xdr:twoCellAnchor editAs="oneCell">
    <xdr:from>
      <xdr:col>4</xdr:col>
      <xdr:colOff>390525</xdr:colOff>
      <xdr:row>1950</xdr:row>
      <xdr:rowOff>151765</xdr:rowOff>
    </xdr:from>
    <xdr:to>
      <xdr:col>7</xdr:col>
      <xdr:colOff>175895</xdr:colOff>
      <xdr:row>1953</xdr:row>
      <xdr:rowOff>161925</xdr:rowOff>
    </xdr:to>
    <xdr:pic>
      <xdr:nvPicPr>
        <xdr:cNvPr id="222" name="图片 221"/>
        <xdr:cNvPicPr>
          <a:picLocks noChangeAspect="1"/>
        </xdr:cNvPicPr>
      </xdr:nvPicPr>
      <xdr:blipFill>
        <a:blip r:embed="rId109"/>
        <a:stretch>
          <a:fillRect/>
        </a:stretch>
      </xdr:blipFill>
      <xdr:spPr>
        <a:xfrm>
          <a:off x="3531870" y="390200515"/>
          <a:ext cx="1130935" cy="610235"/>
        </a:xfrm>
        <a:prstGeom prst="rect">
          <a:avLst/>
        </a:prstGeom>
        <a:noFill/>
        <a:ln w="9525">
          <a:noFill/>
        </a:ln>
      </xdr:spPr>
    </xdr:pic>
    <xdr:clientData/>
  </xdr:twoCellAnchor>
  <xdr:twoCellAnchor editAs="oneCell">
    <xdr:from>
      <xdr:col>2</xdr:col>
      <xdr:colOff>307975</xdr:colOff>
      <xdr:row>1959</xdr:row>
      <xdr:rowOff>28575</xdr:rowOff>
    </xdr:from>
    <xdr:to>
      <xdr:col>7</xdr:col>
      <xdr:colOff>295910</xdr:colOff>
      <xdr:row>1967</xdr:row>
      <xdr:rowOff>10160</xdr:rowOff>
    </xdr:to>
    <xdr:pic>
      <xdr:nvPicPr>
        <xdr:cNvPr id="223" name="图片 222"/>
        <xdr:cNvPicPr>
          <a:picLocks noChangeAspect="1"/>
        </xdr:cNvPicPr>
      </xdr:nvPicPr>
      <xdr:blipFill>
        <a:blip r:embed="rId110"/>
        <a:stretch>
          <a:fillRect/>
        </a:stretch>
      </xdr:blipFill>
      <xdr:spPr>
        <a:xfrm>
          <a:off x="1851025" y="391877550"/>
          <a:ext cx="2931795" cy="1581785"/>
        </a:xfrm>
        <a:prstGeom prst="rect">
          <a:avLst/>
        </a:prstGeom>
        <a:noFill/>
        <a:ln w="9525">
          <a:noFill/>
        </a:ln>
      </xdr:spPr>
    </xdr:pic>
    <xdr:clientData/>
  </xdr:twoCellAnchor>
  <xdr:twoCellAnchor editAs="oneCell">
    <xdr:from>
      <xdr:col>2</xdr:col>
      <xdr:colOff>212090</xdr:colOff>
      <xdr:row>1971</xdr:row>
      <xdr:rowOff>69215</xdr:rowOff>
    </xdr:from>
    <xdr:to>
      <xdr:col>8</xdr:col>
      <xdr:colOff>255270</xdr:colOff>
      <xdr:row>1980</xdr:row>
      <xdr:rowOff>118745</xdr:rowOff>
    </xdr:to>
    <xdr:pic>
      <xdr:nvPicPr>
        <xdr:cNvPr id="2" name="图片 1"/>
        <xdr:cNvPicPr>
          <a:picLocks noChangeAspect="1"/>
        </xdr:cNvPicPr>
      </xdr:nvPicPr>
      <xdr:blipFill>
        <a:blip r:embed="rId111"/>
        <a:stretch>
          <a:fillRect/>
        </a:stretch>
      </xdr:blipFill>
      <xdr:spPr>
        <a:xfrm>
          <a:off x="1755140" y="394318490"/>
          <a:ext cx="3426460" cy="1849755"/>
        </a:xfrm>
        <a:prstGeom prst="rect">
          <a:avLst/>
        </a:prstGeom>
        <a:noFill/>
        <a:ln w="9525">
          <a:noFill/>
        </a:ln>
      </xdr:spPr>
    </xdr:pic>
    <xdr:clientData/>
  </xdr:twoCellAnchor>
  <xdr:twoCellAnchor editAs="oneCell">
    <xdr:from>
      <xdr:col>2</xdr:col>
      <xdr:colOff>266700</xdr:colOff>
      <xdr:row>1982</xdr:row>
      <xdr:rowOff>142875</xdr:rowOff>
    </xdr:from>
    <xdr:to>
      <xdr:col>7</xdr:col>
      <xdr:colOff>357505</xdr:colOff>
      <xdr:row>1990</xdr:row>
      <xdr:rowOff>177165</xdr:rowOff>
    </xdr:to>
    <xdr:pic>
      <xdr:nvPicPr>
        <xdr:cNvPr id="3" name="图片 2"/>
        <xdr:cNvPicPr>
          <a:picLocks noChangeAspect="1"/>
        </xdr:cNvPicPr>
      </xdr:nvPicPr>
      <xdr:blipFill>
        <a:blip r:embed="rId112"/>
        <a:stretch>
          <a:fillRect/>
        </a:stretch>
      </xdr:blipFill>
      <xdr:spPr>
        <a:xfrm>
          <a:off x="1809750" y="396592425"/>
          <a:ext cx="3034665" cy="1634490"/>
        </a:xfrm>
        <a:prstGeom prst="rect">
          <a:avLst/>
        </a:prstGeom>
        <a:noFill/>
        <a:ln w="9525">
          <a:noFill/>
        </a:ln>
      </xdr:spPr>
    </xdr:pic>
    <xdr:clientData/>
  </xdr:twoCellAnchor>
  <xdr:twoCellAnchor editAs="oneCell">
    <xdr:from>
      <xdr:col>2</xdr:col>
      <xdr:colOff>328930</xdr:colOff>
      <xdr:row>1995</xdr:row>
      <xdr:rowOff>40005</xdr:rowOff>
    </xdr:from>
    <xdr:to>
      <xdr:col>7</xdr:col>
      <xdr:colOff>253365</xdr:colOff>
      <xdr:row>2003</xdr:row>
      <xdr:rowOff>157480</xdr:rowOff>
    </xdr:to>
    <xdr:pic>
      <xdr:nvPicPr>
        <xdr:cNvPr id="4" name="图片 3"/>
        <xdr:cNvPicPr>
          <a:picLocks noChangeAspect="1"/>
        </xdr:cNvPicPr>
      </xdr:nvPicPr>
      <xdr:blipFill>
        <a:blip r:embed="rId113"/>
        <a:stretch>
          <a:fillRect/>
        </a:stretch>
      </xdr:blipFill>
      <xdr:spPr>
        <a:xfrm>
          <a:off x="1871980" y="399089880"/>
          <a:ext cx="2868295" cy="1717675"/>
        </a:xfrm>
        <a:prstGeom prst="rect">
          <a:avLst/>
        </a:prstGeom>
        <a:noFill/>
        <a:ln w="9525">
          <a:noFill/>
        </a:ln>
      </xdr:spPr>
    </xdr:pic>
    <xdr:clientData/>
  </xdr:twoCellAnchor>
  <xdr:twoCellAnchor editAs="oneCell">
    <xdr:from>
      <xdr:col>2</xdr:col>
      <xdr:colOff>0</xdr:colOff>
      <xdr:row>2030</xdr:row>
      <xdr:rowOff>0</xdr:rowOff>
    </xdr:from>
    <xdr:to>
      <xdr:col>4</xdr:col>
      <xdr:colOff>57785</xdr:colOff>
      <xdr:row>2034</xdr:row>
      <xdr:rowOff>31115</xdr:rowOff>
    </xdr:to>
    <xdr:pic>
      <xdr:nvPicPr>
        <xdr:cNvPr id="8" name="图片 7"/>
        <xdr:cNvPicPr>
          <a:picLocks noChangeAspect="1"/>
        </xdr:cNvPicPr>
      </xdr:nvPicPr>
      <xdr:blipFill>
        <a:blip r:embed="rId114"/>
        <a:stretch>
          <a:fillRect/>
        </a:stretch>
      </xdr:blipFill>
      <xdr:spPr>
        <a:xfrm>
          <a:off x="1543050" y="406050750"/>
          <a:ext cx="1656080" cy="831215"/>
        </a:xfrm>
        <a:prstGeom prst="rect">
          <a:avLst/>
        </a:prstGeom>
        <a:noFill/>
        <a:ln w="9525">
          <a:noFill/>
        </a:ln>
      </xdr:spPr>
    </xdr:pic>
    <xdr:clientData/>
  </xdr:twoCellAnchor>
  <xdr:twoCellAnchor editAs="oneCell">
    <xdr:from>
      <xdr:col>2</xdr:col>
      <xdr:colOff>68580</xdr:colOff>
      <xdr:row>2035</xdr:row>
      <xdr:rowOff>100330</xdr:rowOff>
    </xdr:from>
    <xdr:to>
      <xdr:col>4</xdr:col>
      <xdr:colOff>71755</xdr:colOff>
      <xdr:row>2039</xdr:row>
      <xdr:rowOff>102235</xdr:rowOff>
    </xdr:to>
    <xdr:pic>
      <xdr:nvPicPr>
        <xdr:cNvPr id="9" name="图片 8"/>
        <xdr:cNvPicPr>
          <a:picLocks noChangeAspect="1"/>
        </xdr:cNvPicPr>
      </xdr:nvPicPr>
      <xdr:blipFill>
        <a:blip r:embed="rId115"/>
        <a:stretch>
          <a:fillRect/>
        </a:stretch>
      </xdr:blipFill>
      <xdr:spPr>
        <a:xfrm>
          <a:off x="1611630" y="407151205"/>
          <a:ext cx="1601470" cy="802005"/>
        </a:xfrm>
        <a:prstGeom prst="rect">
          <a:avLst/>
        </a:prstGeom>
        <a:noFill/>
        <a:ln w="9525">
          <a:noFill/>
        </a:ln>
      </xdr:spPr>
    </xdr:pic>
    <xdr:clientData/>
  </xdr:twoCellAnchor>
  <xdr:twoCellAnchor editAs="oneCell">
    <xdr:from>
      <xdr:col>2</xdr:col>
      <xdr:colOff>172720</xdr:colOff>
      <xdr:row>2006</xdr:row>
      <xdr:rowOff>106045</xdr:rowOff>
    </xdr:from>
    <xdr:to>
      <xdr:col>8</xdr:col>
      <xdr:colOff>140970</xdr:colOff>
      <xdr:row>2015</xdr:row>
      <xdr:rowOff>4445</xdr:rowOff>
    </xdr:to>
    <xdr:pic>
      <xdr:nvPicPr>
        <xdr:cNvPr id="10" name="图片 9"/>
        <xdr:cNvPicPr>
          <a:picLocks noChangeAspect="1"/>
        </xdr:cNvPicPr>
      </xdr:nvPicPr>
      <xdr:blipFill>
        <a:blip r:embed="rId116"/>
        <a:stretch>
          <a:fillRect/>
        </a:stretch>
      </xdr:blipFill>
      <xdr:spPr>
        <a:xfrm>
          <a:off x="1715770" y="401356195"/>
          <a:ext cx="3351530" cy="1698625"/>
        </a:xfrm>
        <a:prstGeom prst="rect">
          <a:avLst/>
        </a:prstGeom>
        <a:noFill/>
        <a:ln w="9525">
          <a:noFill/>
        </a:ln>
      </xdr:spPr>
    </xdr:pic>
    <xdr:clientData/>
  </xdr:twoCellAnchor>
  <xdr:twoCellAnchor editAs="oneCell">
    <xdr:from>
      <xdr:col>2</xdr:col>
      <xdr:colOff>0</xdr:colOff>
      <xdr:row>2042</xdr:row>
      <xdr:rowOff>0</xdr:rowOff>
    </xdr:from>
    <xdr:to>
      <xdr:col>7</xdr:col>
      <xdr:colOff>298450</xdr:colOff>
      <xdr:row>2050</xdr:row>
      <xdr:rowOff>24765</xdr:rowOff>
    </xdr:to>
    <xdr:pic>
      <xdr:nvPicPr>
        <xdr:cNvPr id="12" name="图片 11"/>
        <xdr:cNvPicPr>
          <a:picLocks noChangeAspect="1"/>
        </xdr:cNvPicPr>
      </xdr:nvPicPr>
      <xdr:blipFill>
        <a:blip r:embed="rId117"/>
        <a:stretch>
          <a:fillRect/>
        </a:stretch>
      </xdr:blipFill>
      <xdr:spPr>
        <a:xfrm>
          <a:off x="1543050" y="408451050"/>
          <a:ext cx="3242310" cy="1624965"/>
        </a:xfrm>
        <a:prstGeom prst="rect">
          <a:avLst/>
        </a:prstGeom>
        <a:noFill/>
        <a:ln w="9525">
          <a:noFill/>
        </a:ln>
      </xdr:spPr>
    </xdr:pic>
    <xdr:clientData/>
  </xdr:twoCellAnchor>
  <xdr:twoCellAnchor editAs="oneCell">
    <xdr:from>
      <xdr:col>2</xdr:col>
      <xdr:colOff>154305</xdr:colOff>
      <xdr:row>2018</xdr:row>
      <xdr:rowOff>143510</xdr:rowOff>
    </xdr:from>
    <xdr:to>
      <xdr:col>7</xdr:col>
      <xdr:colOff>400050</xdr:colOff>
      <xdr:row>2026</xdr:row>
      <xdr:rowOff>138430</xdr:rowOff>
    </xdr:to>
    <xdr:pic>
      <xdr:nvPicPr>
        <xdr:cNvPr id="13" name="图片 12"/>
        <xdr:cNvPicPr>
          <a:picLocks noChangeAspect="1"/>
        </xdr:cNvPicPr>
      </xdr:nvPicPr>
      <xdr:blipFill>
        <a:blip r:embed="rId118"/>
        <a:stretch>
          <a:fillRect/>
        </a:stretch>
      </xdr:blipFill>
      <xdr:spPr>
        <a:xfrm>
          <a:off x="1697355" y="403793960"/>
          <a:ext cx="3189605" cy="1595120"/>
        </a:xfrm>
        <a:prstGeom prst="rect">
          <a:avLst/>
        </a:prstGeom>
        <a:noFill/>
        <a:ln w="9525">
          <a:noFill/>
        </a:ln>
      </xdr:spPr>
    </xdr:pic>
    <xdr:clientData/>
  </xdr:twoCellAnchor>
  <xdr:twoCellAnchor editAs="oneCell">
    <xdr:from>
      <xdr:col>2</xdr:col>
      <xdr:colOff>182880</xdr:colOff>
      <xdr:row>2055</xdr:row>
      <xdr:rowOff>3175</xdr:rowOff>
    </xdr:from>
    <xdr:to>
      <xdr:col>8</xdr:col>
      <xdr:colOff>150495</xdr:colOff>
      <xdr:row>2063</xdr:row>
      <xdr:rowOff>80645</xdr:rowOff>
    </xdr:to>
    <xdr:pic>
      <xdr:nvPicPr>
        <xdr:cNvPr id="14" name="图片 13"/>
        <xdr:cNvPicPr>
          <a:picLocks noChangeAspect="1"/>
        </xdr:cNvPicPr>
      </xdr:nvPicPr>
      <xdr:blipFill>
        <a:blip r:embed="rId119"/>
        <a:stretch>
          <a:fillRect/>
        </a:stretch>
      </xdr:blipFill>
      <xdr:spPr>
        <a:xfrm>
          <a:off x="1725930" y="411054550"/>
          <a:ext cx="3350895" cy="1677670"/>
        </a:xfrm>
        <a:prstGeom prst="rect">
          <a:avLst/>
        </a:prstGeom>
        <a:noFill/>
        <a:ln w="9525">
          <a:noFill/>
        </a:ln>
      </xdr:spPr>
    </xdr:pic>
    <xdr:clientData/>
  </xdr:twoCellAnchor>
  <xdr:twoCellAnchor editAs="oneCell">
    <xdr:from>
      <xdr:col>2</xdr:col>
      <xdr:colOff>229235</xdr:colOff>
      <xdr:row>2067</xdr:row>
      <xdr:rowOff>34290</xdr:rowOff>
    </xdr:from>
    <xdr:to>
      <xdr:col>7</xdr:col>
      <xdr:colOff>142240</xdr:colOff>
      <xdr:row>2075</xdr:row>
      <xdr:rowOff>143510</xdr:rowOff>
    </xdr:to>
    <xdr:pic>
      <xdr:nvPicPr>
        <xdr:cNvPr id="15" name="图片 14"/>
        <xdr:cNvPicPr>
          <a:picLocks noChangeAspect="1"/>
        </xdr:cNvPicPr>
      </xdr:nvPicPr>
      <xdr:blipFill>
        <a:blip r:embed="rId120"/>
        <a:stretch>
          <a:fillRect/>
        </a:stretch>
      </xdr:blipFill>
      <xdr:spPr>
        <a:xfrm>
          <a:off x="1772285" y="413485965"/>
          <a:ext cx="2856865" cy="1709420"/>
        </a:xfrm>
        <a:prstGeom prst="rect">
          <a:avLst/>
        </a:prstGeom>
        <a:noFill/>
        <a:ln w="9525">
          <a:noFill/>
        </a:ln>
      </xdr:spPr>
    </xdr:pic>
    <xdr:clientData/>
  </xdr:twoCellAnchor>
  <xdr:twoCellAnchor editAs="oneCell">
    <xdr:from>
      <xdr:col>2</xdr:col>
      <xdr:colOff>187325</xdr:colOff>
      <xdr:row>2079</xdr:row>
      <xdr:rowOff>57785</xdr:rowOff>
    </xdr:from>
    <xdr:to>
      <xdr:col>7</xdr:col>
      <xdr:colOff>372745</xdr:colOff>
      <xdr:row>2087</xdr:row>
      <xdr:rowOff>24765</xdr:rowOff>
    </xdr:to>
    <xdr:pic>
      <xdr:nvPicPr>
        <xdr:cNvPr id="16" name="图片 15"/>
        <xdr:cNvPicPr>
          <a:picLocks noChangeAspect="1"/>
        </xdr:cNvPicPr>
      </xdr:nvPicPr>
      <xdr:blipFill>
        <a:blip r:embed="rId121"/>
        <a:stretch>
          <a:fillRect/>
        </a:stretch>
      </xdr:blipFill>
      <xdr:spPr>
        <a:xfrm>
          <a:off x="1730375" y="415909760"/>
          <a:ext cx="3129280" cy="1567180"/>
        </a:xfrm>
        <a:prstGeom prst="rect">
          <a:avLst/>
        </a:prstGeom>
        <a:noFill/>
        <a:ln w="9525">
          <a:noFill/>
        </a:ln>
      </xdr:spPr>
    </xdr:pic>
    <xdr:clientData/>
  </xdr:twoCellAnchor>
  <xdr:twoCellAnchor editAs="oneCell">
    <xdr:from>
      <xdr:col>2</xdr:col>
      <xdr:colOff>455295</xdr:colOff>
      <xdr:row>2091</xdr:row>
      <xdr:rowOff>10795</xdr:rowOff>
    </xdr:from>
    <xdr:to>
      <xdr:col>7</xdr:col>
      <xdr:colOff>266065</xdr:colOff>
      <xdr:row>2098</xdr:row>
      <xdr:rowOff>8890</xdr:rowOff>
    </xdr:to>
    <xdr:pic>
      <xdr:nvPicPr>
        <xdr:cNvPr id="91" name="图片 90"/>
        <xdr:cNvPicPr>
          <a:picLocks noChangeAspect="1"/>
        </xdr:cNvPicPr>
      </xdr:nvPicPr>
      <xdr:blipFill>
        <a:blip r:embed="rId122"/>
        <a:stretch>
          <a:fillRect/>
        </a:stretch>
      </xdr:blipFill>
      <xdr:spPr>
        <a:xfrm>
          <a:off x="1998345" y="418263070"/>
          <a:ext cx="2754630" cy="1398270"/>
        </a:xfrm>
        <a:prstGeom prst="rect">
          <a:avLst/>
        </a:prstGeom>
        <a:noFill/>
        <a:ln w="9525">
          <a:noFill/>
        </a:ln>
      </xdr:spPr>
    </xdr:pic>
    <xdr:clientData/>
  </xdr:twoCellAnchor>
  <xdr:twoCellAnchor editAs="oneCell">
    <xdr:from>
      <xdr:col>2</xdr:col>
      <xdr:colOff>143510</xdr:colOff>
      <xdr:row>2102</xdr:row>
      <xdr:rowOff>60960</xdr:rowOff>
    </xdr:from>
    <xdr:to>
      <xdr:col>8</xdr:col>
      <xdr:colOff>279400</xdr:colOff>
      <xdr:row>2111</xdr:row>
      <xdr:rowOff>24130</xdr:rowOff>
    </xdr:to>
    <xdr:pic>
      <xdr:nvPicPr>
        <xdr:cNvPr id="95" name="图片 94"/>
        <xdr:cNvPicPr>
          <a:picLocks noChangeAspect="1"/>
        </xdr:cNvPicPr>
      </xdr:nvPicPr>
      <xdr:blipFill>
        <a:blip r:embed="rId123"/>
        <a:stretch>
          <a:fillRect/>
        </a:stretch>
      </xdr:blipFill>
      <xdr:spPr>
        <a:xfrm>
          <a:off x="1686560" y="420513510"/>
          <a:ext cx="3519170" cy="1763395"/>
        </a:xfrm>
        <a:prstGeom prst="rect">
          <a:avLst/>
        </a:prstGeom>
        <a:noFill/>
        <a:ln w="9525">
          <a:noFill/>
        </a:ln>
      </xdr:spPr>
    </xdr:pic>
    <xdr:clientData/>
  </xdr:twoCellAnchor>
  <xdr:twoCellAnchor editAs="oneCell">
    <xdr:from>
      <xdr:col>2</xdr:col>
      <xdr:colOff>179705</xdr:colOff>
      <xdr:row>2114</xdr:row>
      <xdr:rowOff>85725</xdr:rowOff>
    </xdr:from>
    <xdr:to>
      <xdr:col>8</xdr:col>
      <xdr:colOff>155575</xdr:colOff>
      <xdr:row>2122</xdr:row>
      <xdr:rowOff>167005</xdr:rowOff>
    </xdr:to>
    <xdr:pic>
      <xdr:nvPicPr>
        <xdr:cNvPr id="96" name="图片 95"/>
        <xdr:cNvPicPr>
          <a:picLocks noChangeAspect="1"/>
        </xdr:cNvPicPr>
      </xdr:nvPicPr>
      <xdr:blipFill>
        <a:blip r:embed="rId124"/>
        <a:stretch>
          <a:fillRect/>
        </a:stretch>
      </xdr:blipFill>
      <xdr:spPr>
        <a:xfrm>
          <a:off x="1722755" y="422938575"/>
          <a:ext cx="3359150" cy="1681480"/>
        </a:xfrm>
        <a:prstGeom prst="rect">
          <a:avLst/>
        </a:prstGeom>
        <a:noFill/>
        <a:ln w="9525">
          <a:noFill/>
        </a:ln>
      </xdr:spPr>
    </xdr:pic>
    <xdr:clientData/>
  </xdr:twoCellAnchor>
  <xdr:twoCellAnchor editAs="oneCell">
    <xdr:from>
      <xdr:col>2</xdr:col>
      <xdr:colOff>290830</xdr:colOff>
      <xdr:row>2127</xdr:row>
      <xdr:rowOff>1270</xdr:rowOff>
    </xdr:from>
    <xdr:to>
      <xdr:col>7</xdr:col>
      <xdr:colOff>298450</xdr:colOff>
      <xdr:row>2134</xdr:row>
      <xdr:rowOff>80645</xdr:rowOff>
    </xdr:to>
    <xdr:pic>
      <xdr:nvPicPr>
        <xdr:cNvPr id="97" name="图片 96"/>
        <xdr:cNvPicPr>
          <a:picLocks noChangeAspect="1"/>
        </xdr:cNvPicPr>
      </xdr:nvPicPr>
      <xdr:blipFill>
        <a:blip r:embed="rId125"/>
        <a:stretch>
          <a:fillRect/>
        </a:stretch>
      </xdr:blipFill>
      <xdr:spPr>
        <a:xfrm>
          <a:off x="1833880" y="425454445"/>
          <a:ext cx="2951480" cy="1479550"/>
        </a:xfrm>
        <a:prstGeom prst="rect">
          <a:avLst/>
        </a:prstGeom>
        <a:noFill/>
        <a:ln w="9525">
          <a:noFill/>
        </a:ln>
      </xdr:spPr>
    </xdr:pic>
    <xdr:clientData/>
  </xdr:twoCellAnchor>
  <xdr:twoCellAnchor editAs="oneCell">
    <xdr:from>
      <xdr:col>2</xdr:col>
      <xdr:colOff>259715</xdr:colOff>
      <xdr:row>2137</xdr:row>
      <xdr:rowOff>142875</xdr:rowOff>
    </xdr:from>
    <xdr:to>
      <xdr:col>8</xdr:col>
      <xdr:colOff>70485</xdr:colOff>
      <xdr:row>2145</xdr:row>
      <xdr:rowOff>143510</xdr:rowOff>
    </xdr:to>
    <xdr:pic>
      <xdr:nvPicPr>
        <xdr:cNvPr id="98" name="图片 97"/>
        <xdr:cNvPicPr>
          <a:picLocks noChangeAspect="1"/>
        </xdr:cNvPicPr>
      </xdr:nvPicPr>
      <xdr:blipFill>
        <a:blip r:embed="rId126"/>
        <a:stretch>
          <a:fillRect/>
        </a:stretch>
      </xdr:blipFill>
      <xdr:spPr>
        <a:xfrm>
          <a:off x="1802765" y="427596300"/>
          <a:ext cx="3194050" cy="1600835"/>
        </a:xfrm>
        <a:prstGeom prst="rect">
          <a:avLst/>
        </a:prstGeom>
        <a:noFill/>
        <a:ln w="9525">
          <a:noFill/>
        </a:ln>
      </xdr:spPr>
    </xdr:pic>
    <xdr:clientData/>
  </xdr:twoCellAnchor>
  <xdr:twoCellAnchor editAs="oneCell">
    <xdr:from>
      <xdr:col>2</xdr:col>
      <xdr:colOff>291465</xdr:colOff>
      <xdr:row>2150</xdr:row>
      <xdr:rowOff>18415</xdr:rowOff>
    </xdr:from>
    <xdr:to>
      <xdr:col>8</xdr:col>
      <xdr:colOff>92710</xdr:colOff>
      <xdr:row>2158</xdr:row>
      <xdr:rowOff>14605</xdr:rowOff>
    </xdr:to>
    <xdr:pic>
      <xdr:nvPicPr>
        <xdr:cNvPr id="99" name="图片 98"/>
        <xdr:cNvPicPr>
          <a:picLocks noChangeAspect="1"/>
        </xdr:cNvPicPr>
      </xdr:nvPicPr>
      <xdr:blipFill>
        <a:blip r:embed="rId127"/>
        <a:stretch>
          <a:fillRect/>
        </a:stretch>
      </xdr:blipFill>
      <xdr:spPr>
        <a:xfrm>
          <a:off x="1834515" y="430072165"/>
          <a:ext cx="3184525" cy="1596390"/>
        </a:xfrm>
        <a:prstGeom prst="rect">
          <a:avLst/>
        </a:prstGeom>
        <a:noFill/>
        <a:ln w="9525">
          <a:noFill/>
        </a:ln>
      </xdr:spPr>
    </xdr:pic>
    <xdr:clientData/>
  </xdr:twoCellAnchor>
  <xdr:twoCellAnchor editAs="oneCell">
    <xdr:from>
      <xdr:col>2</xdr:col>
      <xdr:colOff>275590</xdr:colOff>
      <xdr:row>2161</xdr:row>
      <xdr:rowOff>157480</xdr:rowOff>
    </xdr:from>
    <xdr:to>
      <xdr:col>8</xdr:col>
      <xdr:colOff>106045</xdr:colOff>
      <xdr:row>2169</xdr:row>
      <xdr:rowOff>167005</xdr:rowOff>
    </xdr:to>
    <xdr:pic>
      <xdr:nvPicPr>
        <xdr:cNvPr id="101" name="图片 100"/>
        <xdr:cNvPicPr>
          <a:picLocks noChangeAspect="1"/>
        </xdr:cNvPicPr>
      </xdr:nvPicPr>
      <xdr:blipFill>
        <a:blip r:embed="rId128"/>
        <a:stretch>
          <a:fillRect/>
        </a:stretch>
      </xdr:blipFill>
      <xdr:spPr>
        <a:xfrm>
          <a:off x="1818640" y="432411505"/>
          <a:ext cx="3213735" cy="1609725"/>
        </a:xfrm>
        <a:prstGeom prst="rect">
          <a:avLst/>
        </a:prstGeom>
        <a:noFill/>
        <a:ln w="9525">
          <a:noFill/>
        </a:ln>
      </xdr:spPr>
    </xdr:pic>
    <xdr:clientData/>
  </xdr:twoCellAnchor>
  <xdr:twoCellAnchor editAs="oneCell">
    <xdr:from>
      <xdr:col>2</xdr:col>
      <xdr:colOff>69215</xdr:colOff>
      <xdr:row>2172</xdr:row>
      <xdr:rowOff>189865</xdr:rowOff>
    </xdr:from>
    <xdr:to>
      <xdr:col>4</xdr:col>
      <xdr:colOff>64770</xdr:colOff>
      <xdr:row>2177</xdr:row>
      <xdr:rowOff>9525</xdr:rowOff>
    </xdr:to>
    <xdr:pic>
      <xdr:nvPicPr>
        <xdr:cNvPr id="102" name="图片 101"/>
        <xdr:cNvPicPr>
          <a:picLocks noChangeAspect="1"/>
        </xdr:cNvPicPr>
      </xdr:nvPicPr>
      <xdr:blipFill>
        <a:blip r:embed="rId129"/>
        <a:stretch>
          <a:fillRect/>
        </a:stretch>
      </xdr:blipFill>
      <xdr:spPr>
        <a:xfrm>
          <a:off x="1612265" y="434644165"/>
          <a:ext cx="1593850" cy="819785"/>
        </a:xfrm>
        <a:prstGeom prst="rect">
          <a:avLst/>
        </a:prstGeom>
        <a:noFill/>
        <a:ln w="9525">
          <a:noFill/>
        </a:ln>
      </xdr:spPr>
    </xdr:pic>
    <xdr:clientData/>
  </xdr:twoCellAnchor>
  <xdr:twoCellAnchor editAs="oneCell">
    <xdr:from>
      <xdr:col>2</xdr:col>
      <xdr:colOff>10795</xdr:colOff>
      <xdr:row>2178</xdr:row>
      <xdr:rowOff>122555</xdr:rowOff>
    </xdr:from>
    <xdr:to>
      <xdr:col>3</xdr:col>
      <xdr:colOff>608965</xdr:colOff>
      <xdr:row>2182</xdr:row>
      <xdr:rowOff>100330</xdr:rowOff>
    </xdr:to>
    <xdr:pic>
      <xdr:nvPicPr>
        <xdr:cNvPr id="119" name="图片 118"/>
        <xdr:cNvPicPr>
          <a:picLocks noChangeAspect="1"/>
        </xdr:cNvPicPr>
      </xdr:nvPicPr>
      <xdr:blipFill>
        <a:blip r:embed="rId130"/>
        <a:stretch>
          <a:fillRect/>
        </a:stretch>
      </xdr:blipFill>
      <xdr:spPr>
        <a:xfrm>
          <a:off x="1553845" y="435777005"/>
          <a:ext cx="1550670" cy="777875"/>
        </a:xfrm>
        <a:prstGeom prst="rect">
          <a:avLst/>
        </a:prstGeom>
        <a:noFill/>
        <a:ln w="9525">
          <a:noFill/>
        </a:ln>
      </xdr:spPr>
    </xdr:pic>
    <xdr:clientData/>
  </xdr:twoCellAnchor>
  <xdr:twoCellAnchor editAs="oneCell">
    <xdr:from>
      <xdr:col>2</xdr:col>
      <xdr:colOff>29210</xdr:colOff>
      <xdr:row>2185</xdr:row>
      <xdr:rowOff>5080</xdr:rowOff>
    </xdr:from>
    <xdr:to>
      <xdr:col>4</xdr:col>
      <xdr:colOff>528955</xdr:colOff>
      <xdr:row>2190</xdr:row>
      <xdr:rowOff>57785</xdr:rowOff>
    </xdr:to>
    <xdr:pic>
      <xdr:nvPicPr>
        <xdr:cNvPr id="135" name="图片 134"/>
        <xdr:cNvPicPr>
          <a:picLocks noChangeAspect="1"/>
        </xdr:cNvPicPr>
      </xdr:nvPicPr>
      <xdr:blipFill>
        <a:blip r:embed="rId131"/>
        <a:stretch>
          <a:fillRect/>
        </a:stretch>
      </xdr:blipFill>
      <xdr:spPr>
        <a:xfrm>
          <a:off x="1572260" y="437059705"/>
          <a:ext cx="2098040" cy="1052830"/>
        </a:xfrm>
        <a:prstGeom prst="rect">
          <a:avLst/>
        </a:prstGeom>
        <a:noFill/>
        <a:ln w="9525">
          <a:noFill/>
        </a:ln>
      </xdr:spPr>
    </xdr:pic>
    <xdr:clientData/>
  </xdr:twoCellAnchor>
  <xdr:twoCellAnchor editAs="oneCell">
    <xdr:from>
      <xdr:col>2</xdr:col>
      <xdr:colOff>42545</xdr:colOff>
      <xdr:row>2190</xdr:row>
      <xdr:rowOff>26670</xdr:rowOff>
    </xdr:from>
    <xdr:to>
      <xdr:col>4</xdr:col>
      <xdr:colOff>473075</xdr:colOff>
      <xdr:row>2195</xdr:row>
      <xdr:rowOff>47625</xdr:rowOff>
    </xdr:to>
    <xdr:pic>
      <xdr:nvPicPr>
        <xdr:cNvPr id="163" name="图片 162"/>
        <xdr:cNvPicPr>
          <a:picLocks noChangeAspect="1"/>
        </xdr:cNvPicPr>
      </xdr:nvPicPr>
      <xdr:blipFill>
        <a:blip r:embed="rId132"/>
        <a:stretch>
          <a:fillRect/>
        </a:stretch>
      </xdr:blipFill>
      <xdr:spPr>
        <a:xfrm>
          <a:off x="1585595" y="438081420"/>
          <a:ext cx="2028825" cy="1021080"/>
        </a:xfrm>
        <a:prstGeom prst="rect">
          <a:avLst/>
        </a:prstGeom>
        <a:noFill/>
        <a:ln w="9525">
          <a:noFill/>
        </a:ln>
      </xdr:spPr>
    </xdr:pic>
    <xdr:clientData/>
  </xdr:twoCellAnchor>
  <xdr:twoCellAnchor editAs="oneCell">
    <xdr:from>
      <xdr:col>2</xdr:col>
      <xdr:colOff>82550</xdr:colOff>
      <xdr:row>2197</xdr:row>
      <xdr:rowOff>42545</xdr:rowOff>
    </xdr:from>
    <xdr:to>
      <xdr:col>4</xdr:col>
      <xdr:colOff>344170</xdr:colOff>
      <xdr:row>2201</xdr:row>
      <xdr:rowOff>177165</xdr:rowOff>
    </xdr:to>
    <xdr:pic>
      <xdr:nvPicPr>
        <xdr:cNvPr id="207" name="图片 206"/>
        <xdr:cNvPicPr>
          <a:picLocks noChangeAspect="1"/>
        </xdr:cNvPicPr>
      </xdr:nvPicPr>
      <xdr:blipFill>
        <a:blip r:embed="rId133"/>
        <a:stretch>
          <a:fillRect/>
        </a:stretch>
      </xdr:blipFill>
      <xdr:spPr>
        <a:xfrm>
          <a:off x="1625600" y="439497470"/>
          <a:ext cx="1859915" cy="934720"/>
        </a:xfrm>
        <a:prstGeom prst="rect">
          <a:avLst/>
        </a:prstGeom>
        <a:noFill/>
        <a:ln w="9525">
          <a:noFill/>
        </a:ln>
      </xdr:spPr>
    </xdr:pic>
    <xdr:clientData/>
  </xdr:twoCellAnchor>
  <xdr:twoCellAnchor editAs="oneCell">
    <xdr:from>
      <xdr:col>2</xdr:col>
      <xdr:colOff>50165</xdr:colOff>
      <xdr:row>2203</xdr:row>
      <xdr:rowOff>71755</xdr:rowOff>
    </xdr:from>
    <xdr:to>
      <xdr:col>4</xdr:col>
      <xdr:colOff>290830</xdr:colOff>
      <xdr:row>2208</xdr:row>
      <xdr:rowOff>13970</xdr:rowOff>
    </xdr:to>
    <xdr:pic>
      <xdr:nvPicPr>
        <xdr:cNvPr id="216" name="图片 215"/>
        <xdr:cNvPicPr>
          <a:picLocks noChangeAspect="1"/>
        </xdr:cNvPicPr>
      </xdr:nvPicPr>
      <xdr:blipFill>
        <a:blip r:embed="rId134"/>
        <a:stretch>
          <a:fillRect/>
        </a:stretch>
      </xdr:blipFill>
      <xdr:spPr>
        <a:xfrm>
          <a:off x="1593215" y="440726830"/>
          <a:ext cx="1838960" cy="942340"/>
        </a:xfrm>
        <a:prstGeom prst="rect">
          <a:avLst/>
        </a:prstGeom>
        <a:noFill/>
        <a:ln w="9525">
          <a:noFill/>
        </a:ln>
      </xdr:spPr>
    </xdr:pic>
    <xdr:clientData/>
  </xdr:twoCellAnchor>
  <xdr:twoCellAnchor editAs="oneCell">
    <xdr:from>
      <xdr:col>2</xdr:col>
      <xdr:colOff>201930</xdr:colOff>
      <xdr:row>2221</xdr:row>
      <xdr:rowOff>158115</xdr:rowOff>
    </xdr:from>
    <xdr:to>
      <xdr:col>7</xdr:col>
      <xdr:colOff>385445</xdr:colOff>
      <xdr:row>2230</xdr:row>
      <xdr:rowOff>47625</xdr:rowOff>
    </xdr:to>
    <xdr:pic>
      <xdr:nvPicPr>
        <xdr:cNvPr id="226" name="图片 225"/>
        <xdr:cNvPicPr>
          <a:picLocks noChangeAspect="1"/>
        </xdr:cNvPicPr>
      </xdr:nvPicPr>
      <xdr:blipFill>
        <a:blip r:embed="rId135"/>
        <a:stretch>
          <a:fillRect/>
        </a:stretch>
      </xdr:blipFill>
      <xdr:spPr>
        <a:xfrm>
          <a:off x="1744980" y="444413640"/>
          <a:ext cx="3127375" cy="1689735"/>
        </a:xfrm>
        <a:prstGeom prst="rect">
          <a:avLst/>
        </a:prstGeom>
        <a:noFill/>
        <a:ln w="9525">
          <a:noFill/>
        </a:ln>
      </xdr:spPr>
    </xdr:pic>
    <xdr:clientData/>
  </xdr:twoCellAnchor>
  <xdr:twoCellAnchor editAs="oneCell">
    <xdr:from>
      <xdr:col>2</xdr:col>
      <xdr:colOff>396240</xdr:colOff>
      <xdr:row>2234</xdr:row>
      <xdr:rowOff>17780</xdr:rowOff>
    </xdr:from>
    <xdr:to>
      <xdr:col>7</xdr:col>
      <xdr:colOff>245745</xdr:colOff>
      <xdr:row>2241</xdr:row>
      <xdr:rowOff>124460</xdr:rowOff>
    </xdr:to>
    <xdr:pic>
      <xdr:nvPicPr>
        <xdr:cNvPr id="227" name="图片 226"/>
        <xdr:cNvPicPr>
          <a:picLocks noChangeAspect="1"/>
        </xdr:cNvPicPr>
      </xdr:nvPicPr>
      <xdr:blipFill>
        <a:blip r:embed="rId136"/>
        <a:stretch>
          <a:fillRect/>
        </a:stretch>
      </xdr:blipFill>
      <xdr:spPr>
        <a:xfrm>
          <a:off x="1939290" y="446873630"/>
          <a:ext cx="2793365" cy="1506855"/>
        </a:xfrm>
        <a:prstGeom prst="rect">
          <a:avLst/>
        </a:prstGeom>
        <a:noFill/>
        <a:ln w="9525">
          <a:noFill/>
        </a:ln>
      </xdr:spPr>
    </xdr:pic>
    <xdr:clientData/>
  </xdr:twoCellAnchor>
  <xdr:twoCellAnchor editAs="oneCell">
    <xdr:from>
      <xdr:col>2</xdr:col>
      <xdr:colOff>434340</xdr:colOff>
      <xdr:row>2246</xdr:row>
      <xdr:rowOff>46355</xdr:rowOff>
    </xdr:from>
    <xdr:to>
      <xdr:col>7</xdr:col>
      <xdr:colOff>344805</xdr:colOff>
      <xdr:row>2254</xdr:row>
      <xdr:rowOff>5715</xdr:rowOff>
    </xdr:to>
    <xdr:pic>
      <xdr:nvPicPr>
        <xdr:cNvPr id="228" name="图片 227"/>
        <xdr:cNvPicPr>
          <a:picLocks noChangeAspect="1"/>
        </xdr:cNvPicPr>
      </xdr:nvPicPr>
      <xdr:blipFill>
        <a:blip r:embed="rId137"/>
        <a:stretch>
          <a:fillRect/>
        </a:stretch>
      </xdr:blipFill>
      <xdr:spPr>
        <a:xfrm>
          <a:off x="1977390" y="449302505"/>
          <a:ext cx="2854325" cy="1559560"/>
        </a:xfrm>
        <a:prstGeom prst="rect">
          <a:avLst/>
        </a:prstGeom>
        <a:noFill/>
        <a:ln w="9525">
          <a:noFill/>
        </a:ln>
      </xdr:spPr>
    </xdr:pic>
    <xdr:clientData/>
  </xdr:twoCellAnchor>
  <xdr:twoCellAnchor editAs="oneCell">
    <xdr:from>
      <xdr:col>2</xdr:col>
      <xdr:colOff>278130</xdr:colOff>
      <xdr:row>2257</xdr:row>
      <xdr:rowOff>152400</xdr:rowOff>
    </xdr:from>
    <xdr:to>
      <xdr:col>7</xdr:col>
      <xdr:colOff>127635</xdr:colOff>
      <xdr:row>2265</xdr:row>
      <xdr:rowOff>59055</xdr:rowOff>
    </xdr:to>
    <xdr:pic>
      <xdr:nvPicPr>
        <xdr:cNvPr id="229" name="图片 228"/>
        <xdr:cNvPicPr>
          <a:picLocks noChangeAspect="1"/>
        </xdr:cNvPicPr>
      </xdr:nvPicPr>
      <xdr:blipFill>
        <a:blip r:embed="rId136"/>
        <a:stretch>
          <a:fillRect/>
        </a:stretch>
      </xdr:blipFill>
      <xdr:spPr>
        <a:xfrm>
          <a:off x="1821180" y="451608825"/>
          <a:ext cx="2793365" cy="1506855"/>
        </a:xfrm>
        <a:prstGeom prst="rect">
          <a:avLst/>
        </a:prstGeom>
        <a:noFill/>
        <a:ln w="9525">
          <a:noFill/>
        </a:ln>
      </xdr:spPr>
    </xdr:pic>
    <xdr:clientData/>
  </xdr:twoCellAnchor>
  <xdr:twoCellAnchor editAs="oneCell">
    <xdr:from>
      <xdr:col>2</xdr:col>
      <xdr:colOff>0</xdr:colOff>
      <xdr:row>2269</xdr:row>
      <xdr:rowOff>0</xdr:rowOff>
    </xdr:from>
    <xdr:to>
      <xdr:col>6</xdr:col>
      <xdr:colOff>283845</xdr:colOff>
      <xdr:row>2276</xdr:row>
      <xdr:rowOff>140335</xdr:rowOff>
    </xdr:to>
    <xdr:pic>
      <xdr:nvPicPr>
        <xdr:cNvPr id="230" name="图片 229"/>
        <xdr:cNvPicPr>
          <a:picLocks noChangeAspect="1"/>
        </xdr:cNvPicPr>
      </xdr:nvPicPr>
      <xdr:blipFill>
        <a:blip r:embed="rId137"/>
        <a:stretch>
          <a:fillRect/>
        </a:stretch>
      </xdr:blipFill>
      <xdr:spPr>
        <a:xfrm>
          <a:off x="1543050" y="453856725"/>
          <a:ext cx="2851150" cy="1540510"/>
        </a:xfrm>
        <a:prstGeom prst="rect">
          <a:avLst/>
        </a:prstGeom>
        <a:noFill/>
        <a:ln w="9525">
          <a:noFill/>
        </a:ln>
      </xdr:spPr>
    </xdr:pic>
    <xdr:clientData/>
  </xdr:twoCellAnchor>
  <xdr:twoCellAnchor editAs="oneCell">
    <xdr:from>
      <xdr:col>2</xdr:col>
      <xdr:colOff>50800</xdr:colOff>
      <xdr:row>2281</xdr:row>
      <xdr:rowOff>38735</xdr:rowOff>
    </xdr:from>
    <xdr:to>
      <xdr:col>8</xdr:col>
      <xdr:colOff>294640</xdr:colOff>
      <xdr:row>2291</xdr:row>
      <xdr:rowOff>14605</xdr:rowOff>
    </xdr:to>
    <xdr:pic>
      <xdr:nvPicPr>
        <xdr:cNvPr id="5" name="图片 4"/>
        <xdr:cNvPicPr>
          <a:picLocks noChangeAspect="1"/>
        </xdr:cNvPicPr>
      </xdr:nvPicPr>
      <xdr:blipFill>
        <a:blip r:embed="rId138"/>
        <a:stretch>
          <a:fillRect/>
        </a:stretch>
      </xdr:blipFill>
      <xdr:spPr>
        <a:xfrm>
          <a:off x="1593850" y="456295760"/>
          <a:ext cx="3627120" cy="1976120"/>
        </a:xfrm>
        <a:prstGeom prst="rect">
          <a:avLst/>
        </a:prstGeom>
        <a:noFill/>
        <a:ln w="9525">
          <a:noFill/>
        </a:ln>
      </xdr:spPr>
    </xdr:pic>
    <xdr:clientData/>
  </xdr:twoCellAnchor>
  <xdr:twoCellAnchor editAs="oneCell">
    <xdr:from>
      <xdr:col>2</xdr:col>
      <xdr:colOff>67945</xdr:colOff>
      <xdr:row>2293</xdr:row>
      <xdr:rowOff>63500</xdr:rowOff>
    </xdr:from>
    <xdr:to>
      <xdr:col>3</xdr:col>
      <xdr:colOff>40640</xdr:colOff>
      <xdr:row>2295</xdr:row>
      <xdr:rowOff>161290</xdr:rowOff>
    </xdr:to>
    <xdr:pic>
      <xdr:nvPicPr>
        <xdr:cNvPr id="6" name="图片 5"/>
        <xdr:cNvPicPr>
          <a:picLocks noChangeAspect="1"/>
        </xdr:cNvPicPr>
      </xdr:nvPicPr>
      <xdr:blipFill>
        <a:blip r:embed="rId139"/>
        <a:stretch>
          <a:fillRect/>
        </a:stretch>
      </xdr:blipFill>
      <xdr:spPr>
        <a:xfrm>
          <a:off x="1610995" y="458720825"/>
          <a:ext cx="925195" cy="497840"/>
        </a:xfrm>
        <a:prstGeom prst="rect">
          <a:avLst/>
        </a:prstGeom>
        <a:noFill/>
        <a:ln w="9525">
          <a:noFill/>
        </a:ln>
      </xdr:spPr>
    </xdr:pic>
    <xdr:clientData/>
  </xdr:twoCellAnchor>
  <xdr:twoCellAnchor editAs="oneCell">
    <xdr:from>
      <xdr:col>2</xdr:col>
      <xdr:colOff>64135</xdr:colOff>
      <xdr:row>2295</xdr:row>
      <xdr:rowOff>193675</xdr:rowOff>
    </xdr:from>
    <xdr:to>
      <xdr:col>2</xdr:col>
      <xdr:colOff>942975</xdr:colOff>
      <xdr:row>2298</xdr:row>
      <xdr:rowOff>66675</xdr:rowOff>
    </xdr:to>
    <xdr:pic>
      <xdr:nvPicPr>
        <xdr:cNvPr id="7" name="图片 6"/>
        <xdr:cNvPicPr>
          <a:picLocks noChangeAspect="1"/>
        </xdr:cNvPicPr>
      </xdr:nvPicPr>
      <xdr:blipFill>
        <a:blip r:embed="rId140"/>
        <a:stretch>
          <a:fillRect/>
        </a:stretch>
      </xdr:blipFill>
      <xdr:spPr>
        <a:xfrm>
          <a:off x="1607185" y="459251050"/>
          <a:ext cx="878840" cy="473075"/>
        </a:xfrm>
        <a:prstGeom prst="rect">
          <a:avLst/>
        </a:prstGeom>
        <a:noFill/>
        <a:ln w="9525">
          <a:noFill/>
        </a:ln>
      </xdr:spPr>
    </xdr:pic>
    <xdr:clientData/>
  </xdr:twoCellAnchor>
  <xdr:twoCellAnchor editAs="oneCell">
    <xdr:from>
      <xdr:col>2</xdr:col>
      <xdr:colOff>34925</xdr:colOff>
      <xdr:row>2298</xdr:row>
      <xdr:rowOff>196850</xdr:rowOff>
    </xdr:from>
    <xdr:to>
      <xdr:col>2</xdr:col>
      <xdr:colOff>929640</xdr:colOff>
      <xdr:row>2301</xdr:row>
      <xdr:rowOff>76835</xdr:rowOff>
    </xdr:to>
    <xdr:pic>
      <xdr:nvPicPr>
        <xdr:cNvPr id="11" name="图片 10"/>
        <xdr:cNvPicPr>
          <a:picLocks noChangeAspect="1"/>
        </xdr:cNvPicPr>
      </xdr:nvPicPr>
      <xdr:blipFill>
        <a:blip r:embed="rId141"/>
        <a:stretch>
          <a:fillRect/>
        </a:stretch>
      </xdr:blipFill>
      <xdr:spPr>
        <a:xfrm>
          <a:off x="1577975" y="459854300"/>
          <a:ext cx="894715" cy="480060"/>
        </a:xfrm>
        <a:prstGeom prst="rect">
          <a:avLst/>
        </a:prstGeom>
        <a:noFill/>
        <a:ln w="9525">
          <a:noFill/>
        </a:ln>
      </xdr:spPr>
    </xdr:pic>
    <xdr:clientData/>
  </xdr:twoCellAnchor>
  <xdr:twoCellAnchor editAs="oneCell">
    <xdr:from>
      <xdr:col>3</xdr:col>
      <xdr:colOff>213360</xdr:colOff>
      <xdr:row>2293</xdr:row>
      <xdr:rowOff>73660</xdr:rowOff>
    </xdr:from>
    <xdr:to>
      <xdr:col>4</xdr:col>
      <xdr:colOff>497205</xdr:colOff>
      <xdr:row>2295</xdr:row>
      <xdr:rowOff>176530</xdr:rowOff>
    </xdr:to>
    <xdr:pic>
      <xdr:nvPicPr>
        <xdr:cNvPr id="100" name="图片 99"/>
        <xdr:cNvPicPr>
          <a:picLocks noChangeAspect="1"/>
        </xdr:cNvPicPr>
      </xdr:nvPicPr>
      <xdr:blipFill>
        <a:blip r:embed="rId142"/>
        <a:stretch>
          <a:fillRect/>
        </a:stretch>
      </xdr:blipFill>
      <xdr:spPr>
        <a:xfrm>
          <a:off x="2708910" y="458730985"/>
          <a:ext cx="929640" cy="502920"/>
        </a:xfrm>
        <a:prstGeom prst="rect">
          <a:avLst/>
        </a:prstGeom>
        <a:noFill/>
        <a:ln w="9525">
          <a:noFill/>
        </a:ln>
      </xdr:spPr>
    </xdr:pic>
    <xdr:clientData/>
  </xdr:twoCellAnchor>
  <xdr:twoCellAnchor editAs="oneCell">
    <xdr:from>
      <xdr:col>3</xdr:col>
      <xdr:colOff>188595</xdr:colOff>
      <xdr:row>2296</xdr:row>
      <xdr:rowOff>39370</xdr:rowOff>
    </xdr:from>
    <xdr:to>
      <xdr:col>4</xdr:col>
      <xdr:colOff>450850</xdr:colOff>
      <xdr:row>2298</xdr:row>
      <xdr:rowOff>128905</xdr:rowOff>
    </xdr:to>
    <xdr:pic>
      <xdr:nvPicPr>
        <xdr:cNvPr id="164" name="图片 163"/>
        <xdr:cNvPicPr>
          <a:picLocks noChangeAspect="1"/>
        </xdr:cNvPicPr>
      </xdr:nvPicPr>
      <xdr:blipFill>
        <a:blip r:embed="rId143"/>
        <a:stretch>
          <a:fillRect/>
        </a:stretch>
      </xdr:blipFill>
      <xdr:spPr>
        <a:xfrm>
          <a:off x="2684145" y="459296770"/>
          <a:ext cx="908050" cy="489585"/>
        </a:xfrm>
        <a:prstGeom prst="rect">
          <a:avLst/>
        </a:prstGeom>
        <a:noFill/>
        <a:ln w="9525">
          <a:noFill/>
        </a:ln>
      </xdr:spPr>
    </xdr:pic>
    <xdr:clientData/>
  </xdr:twoCellAnchor>
  <xdr:twoCellAnchor editAs="oneCell">
    <xdr:from>
      <xdr:col>3</xdr:col>
      <xdr:colOff>193040</xdr:colOff>
      <xdr:row>2299</xdr:row>
      <xdr:rowOff>101600</xdr:rowOff>
    </xdr:from>
    <xdr:to>
      <xdr:col>4</xdr:col>
      <xdr:colOff>446405</xdr:colOff>
      <xdr:row>2302</xdr:row>
      <xdr:rowOff>4445</xdr:rowOff>
    </xdr:to>
    <xdr:pic>
      <xdr:nvPicPr>
        <xdr:cNvPr id="215" name="图片 214"/>
        <xdr:cNvPicPr>
          <a:picLocks noChangeAspect="1"/>
        </xdr:cNvPicPr>
      </xdr:nvPicPr>
      <xdr:blipFill>
        <a:blip r:embed="rId144"/>
        <a:stretch>
          <a:fillRect/>
        </a:stretch>
      </xdr:blipFill>
      <xdr:spPr>
        <a:xfrm>
          <a:off x="2688590" y="459959075"/>
          <a:ext cx="899160" cy="502920"/>
        </a:xfrm>
        <a:prstGeom prst="rect">
          <a:avLst/>
        </a:prstGeom>
        <a:noFill/>
        <a:ln w="9525">
          <a:noFill/>
        </a:ln>
      </xdr:spPr>
    </xdr:pic>
    <xdr:clientData/>
  </xdr:twoCellAnchor>
  <xdr:twoCellAnchor editAs="oneCell">
    <xdr:from>
      <xdr:col>4</xdr:col>
      <xdr:colOff>613410</xdr:colOff>
      <xdr:row>2293</xdr:row>
      <xdr:rowOff>46990</xdr:rowOff>
    </xdr:from>
    <xdr:to>
      <xdr:col>8</xdr:col>
      <xdr:colOff>250825</xdr:colOff>
      <xdr:row>2297</xdr:row>
      <xdr:rowOff>9525</xdr:rowOff>
    </xdr:to>
    <xdr:pic>
      <xdr:nvPicPr>
        <xdr:cNvPr id="231" name="图片 230"/>
        <xdr:cNvPicPr>
          <a:picLocks noChangeAspect="1"/>
        </xdr:cNvPicPr>
      </xdr:nvPicPr>
      <xdr:blipFill>
        <a:blip r:embed="rId145"/>
        <a:stretch>
          <a:fillRect/>
        </a:stretch>
      </xdr:blipFill>
      <xdr:spPr>
        <a:xfrm>
          <a:off x="3754755" y="458704315"/>
          <a:ext cx="1422400" cy="762635"/>
        </a:xfrm>
        <a:prstGeom prst="rect">
          <a:avLst/>
        </a:prstGeom>
        <a:noFill/>
        <a:ln w="9525">
          <a:noFill/>
        </a:ln>
      </xdr:spPr>
    </xdr:pic>
    <xdr:clientData/>
  </xdr:twoCellAnchor>
  <xdr:twoCellAnchor editAs="oneCell">
    <xdr:from>
      <xdr:col>4</xdr:col>
      <xdr:colOff>611505</xdr:colOff>
      <xdr:row>2297</xdr:row>
      <xdr:rowOff>172085</xdr:rowOff>
    </xdr:from>
    <xdr:to>
      <xdr:col>8</xdr:col>
      <xdr:colOff>286385</xdr:colOff>
      <xdr:row>2301</xdr:row>
      <xdr:rowOff>156845</xdr:rowOff>
    </xdr:to>
    <xdr:pic>
      <xdr:nvPicPr>
        <xdr:cNvPr id="232" name="图片 231"/>
        <xdr:cNvPicPr>
          <a:picLocks noChangeAspect="1"/>
        </xdr:cNvPicPr>
      </xdr:nvPicPr>
      <xdr:blipFill>
        <a:blip r:embed="rId146"/>
        <a:stretch>
          <a:fillRect/>
        </a:stretch>
      </xdr:blipFill>
      <xdr:spPr>
        <a:xfrm>
          <a:off x="3752850" y="459629510"/>
          <a:ext cx="1459865" cy="784860"/>
        </a:xfrm>
        <a:prstGeom prst="rect">
          <a:avLst/>
        </a:prstGeom>
        <a:noFill/>
        <a:ln w="9525">
          <a:noFill/>
        </a:ln>
      </xdr:spPr>
    </xdr:pic>
    <xdr:clientData/>
  </xdr:twoCellAnchor>
  <xdr:twoCellAnchor editAs="oneCell">
    <xdr:from>
      <xdr:col>2</xdr:col>
      <xdr:colOff>535305</xdr:colOff>
      <xdr:row>2305</xdr:row>
      <xdr:rowOff>160655</xdr:rowOff>
    </xdr:from>
    <xdr:to>
      <xdr:col>7</xdr:col>
      <xdr:colOff>436880</xdr:colOff>
      <xdr:row>2313</xdr:row>
      <xdr:rowOff>95250</xdr:rowOff>
    </xdr:to>
    <xdr:pic>
      <xdr:nvPicPr>
        <xdr:cNvPr id="233" name="图片 232"/>
        <xdr:cNvPicPr>
          <a:picLocks noChangeAspect="1"/>
        </xdr:cNvPicPr>
      </xdr:nvPicPr>
      <xdr:blipFill>
        <a:blip r:embed="rId147"/>
        <a:stretch>
          <a:fillRect/>
        </a:stretch>
      </xdr:blipFill>
      <xdr:spPr>
        <a:xfrm>
          <a:off x="2078355" y="461218280"/>
          <a:ext cx="2845435" cy="1534795"/>
        </a:xfrm>
        <a:prstGeom prst="rect">
          <a:avLst/>
        </a:prstGeom>
        <a:noFill/>
        <a:ln w="9525">
          <a:noFill/>
        </a:ln>
      </xdr:spPr>
    </xdr:pic>
    <xdr:clientData/>
  </xdr:twoCellAnchor>
  <xdr:twoCellAnchor editAs="oneCell">
    <xdr:from>
      <xdr:col>2</xdr:col>
      <xdr:colOff>198755</xdr:colOff>
      <xdr:row>2317</xdr:row>
      <xdr:rowOff>103505</xdr:rowOff>
    </xdr:from>
    <xdr:to>
      <xdr:col>8</xdr:col>
      <xdr:colOff>15240</xdr:colOff>
      <xdr:row>2326</xdr:row>
      <xdr:rowOff>28575</xdr:rowOff>
    </xdr:to>
    <xdr:pic>
      <xdr:nvPicPr>
        <xdr:cNvPr id="234" name="图片 233"/>
        <xdr:cNvPicPr>
          <a:picLocks noChangeAspect="1"/>
        </xdr:cNvPicPr>
      </xdr:nvPicPr>
      <xdr:blipFill>
        <a:blip r:embed="rId148"/>
        <a:stretch>
          <a:fillRect/>
        </a:stretch>
      </xdr:blipFill>
      <xdr:spPr>
        <a:xfrm>
          <a:off x="1741805" y="463561430"/>
          <a:ext cx="3199765" cy="1725295"/>
        </a:xfrm>
        <a:prstGeom prst="rect">
          <a:avLst/>
        </a:prstGeom>
        <a:noFill/>
        <a:ln w="9525">
          <a:noFill/>
        </a:ln>
      </xdr:spPr>
    </xdr:pic>
    <xdr:clientData/>
  </xdr:twoCellAnchor>
  <xdr:twoCellAnchor editAs="oneCell">
    <xdr:from>
      <xdr:col>2</xdr:col>
      <xdr:colOff>226695</xdr:colOff>
      <xdr:row>2330</xdr:row>
      <xdr:rowOff>6985</xdr:rowOff>
    </xdr:from>
    <xdr:to>
      <xdr:col>8</xdr:col>
      <xdr:colOff>172720</xdr:colOff>
      <xdr:row>2339</xdr:row>
      <xdr:rowOff>5080</xdr:rowOff>
    </xdr:to>
    <xdr:pic>
      <xdr:nvPicPr>
        <xdr:cNvPr id="235" name="图片 234"/>
        <xdr:cNvPicPr>
          <a:picLocks noChangeAspect="1"/>
        </xdr:cNvPicPr>
      </xdr:nvPicPr>
      <xdr:blipFill>
        <a:blip r:embed="rId148"/>
        <a:stretch>
          <a:fillRect/>
        </a:stretch>
      </xdr:blipFill>
      <xdr:spPr>
        <a:xfrm>
          <a:off x="1769745" y="466065235"/>
          <a:ext cx="3329305" cy="1798320"/>
        </a:xfrm>
        <a:prstGeom prst="rect">
          <a:avLst/>
        </a:prstGeom>
        <a:noFill/>
        <a:ln w="9525">
          <a:noFill/>
        </a:ln>
      </xdr:spPr>
    </xdr:pic>
    <xdr:clientData/>
  </xdr:twoCellAnchor>
  <xdr:twoCellAnchor editAs="oneCell">
    <xdr:from>
      <xdr:col>2</xdr:col>
      <xdr:colOff>436880</xdr:colOff>
      <xdr:row>2341</xdr:row>
      <xdr:rowOff>160020</xdr:rowOff>
    </xdr:from>
    <xdr:to>
      <xdr:col>7</xdr:col>
      <xdr:colOff>355600</xdr:colOff>
      <xdr:row>2349</xdr:row>
      <xdr:rowOff>104140</xdr:rowOff>
    </xdr:to>
    <xdr:pic>
      <xdr:nvPicPr>
        <xdr:cNvPr id="236" name="图片 235"/>
        <xdr:cNvPicPr>
          <a:picLocks noChangeAspect="1"/>
        </xdr:cNvPicPr>
      </xdr:nvPicPr>
      <xdr:blipFill>
        <a:blip r:embed="rId149"/>
        <a:stretch>
          <a:fillRect/>
        </a:stretch>
      </xdr:blipFill>
      <xdr:spPr>
        <a:xfrm>
          <a:off x="1979930" y="468418545"/>
          <a:ext cx="2862580" cy="1544320"/>
        </a:xfrm>
        <a:prstGeom prst="rect">
          <a:avLst/>
        </a:prstGeom>
        <a:noFill/>
        <a:ln w="9525">
          <a:noFill/>
        </a:ln>
      </xdr:spPr>
    </xdr:pic>
    <xdr:clientData/>
  </xdr:twoCellAnchor>
  <xdr:twoCellAnchor editAs="oneCell">
    <xdr:from>
      <xdr:col>2</xdr:col>
      <xdr:colOff>280670</xdr:colOff>
      <xdr:row>2353</xdr:row>
      <xdr:rowOff>188595</xdr:rowOff>
    </xdr:from>
    <xdr:to>
      <xdr:col>7</xdr:col>
      <xdr:colOff>283845</xdr:colOff>
      <xdr:row>2362</xdr:row>
      <xdr:rowOff>0</xdr:rowOff>
    </xdr:to>
    <xdr:pic>
      <xdr:nvPicPr>
        <xdr:cNvPr id="237" name="图片 236"/>
        <xdr:cNvPicPr>
          <a:picLocks noChangeAspect="1"/>
        </xdr:cNvPicPr>
      </xdr:nvPicPr>
      <xdr:blipFill>
        <a:blip r:embed="rId150"/>
        <a:stretch>
          <a:fillRect/>
        </a:stretch>
      </xdr:blipFill>
      <xdr:spPr>
        <a:xfrm>
          <a:off x="1823720" y="470847420"/>
          <a:ext cx="2947035" cy="1611630"/>
        </a:xfrm>
        <a:prstGeom prst="rect">
          <a:avLst/>
        </a:prstGeom>
        <a:noFill/>
        <a:ln w="9525">
          <a:noFill/>
        </a:ln>
      </xdr:spPr>
    </xdr:pic>
    <xdr:clientData/>
  </xdr:twoCellAnchor>
  <xdr:twoCellAnchor editAs="oneCell">
    <xdr:from>
      <xdr:col>2</xdr:col>
      <xdr:colOff>137795</xdr:colOff>
      <xdr:row>2365</xdr:row>
      <xdr:rowOff>12065</xdr:rowOff>
    </xdr:from>
    <xdr:to>
      <xdr:col>9</xdr:col>
      <xdr:colOff>205740</xdr:colOff>
      <xdr:row>2375</xdr:row>
      <xdr:rowOff>71755</xdr:rowOff>
    </xdr:to>
    <xdr:pic>
      <xdr:nvPicPr>
        <xdr:cNvPr id="238" name="图片 237"/>
        <xdr:cNvPicPr>
          <a:picLocks noChangeAspect="1"/>
        </xdr:cNvPicPr>
      </xdr:nvPicPr>
      <xdr:blipFill>
        <a:blip r:embed="rId151"/>
        <a:stretch>
          <a:fillRect/>
        </a:stretch>
      </xdr:blipFill>
      <xdr:spPr>
        <a:xfrm>
          <a:off x="1680845" y="473071190"/>
          <a:ext cx="3818890" cy="2059940"/>
        </a:xfrm>
        <a:prstGeom prst="rect">
          <a:avLst/>
        </a:prstGeom>
        <a:noFill/>
        <a:ln w="9525">
          <a:noFill/>
        </a:ln>
      </xdr:spPr>
    </xdr:pic>
    <xdr:clientData/>
  </xdr:twoCellAnchor>
  <xdr:twoCellAnchor editAs="oneCell">
    <xdr:from>
      <xdr:col>2</xdr:col>
      <xdr:colOff>280035</xdr:colOff>
      <xdr:row>2377</xdr:row>
      <xdr:rowOff>133350</xdr:rowOff>
    </xdr:from>
    <xdr:to>
      <xdr:col>8</xdr:col>
      <xdr:colOff>115570</xdr:colOff>
      <xdr:row>2386</xdr:row>
      <xdr:rowOff>71120</xdr:rowOff>
    </xdr:to>
    <xdr:pic>
      <xdr:nvPicPr>
        <xdr:cNvPr id="239" name="图片 238"/>
        <xdr:cNvPicPr>
          <a:picLocks noChangeAspect="1"/>
        </xdr:cNvPicPr>
      </xdr:nvPicPr>
      <xdr:blipFill>
        <a:blip r:embed="rId152"/>
        <a:stretch>
          <a:fillRect/>
        </a:stretch>
      </xdr:blipFill>
      <xdr:spPr>
        <a:xfrm>
          <a:off x="1823085" y="475592775"/>
          <a:ext cx="3218815" cy="1737995"/>
        </a:xfrm>
        <a:prstGeom prst="rect">
          <a:avLst/>
        </a:prstGeom>
        <a:noFill/>
        <a:ln w="9525">
          <a:noFill/>
        </a:ln>
      </xdr:spPr>
    </xdr:pic>
    <xdr:clientData/>
  </xdr:twoCellAnchor>
  <xdr:twoCellAnchor editAs="oneCell">
    <xdr:from>
      <xdr:col>2</xdr:col>
      <xdr:colOff>290830</xdr:colOff>
      <xdr:row>2389</xdr:row>
      <xdr:rowOff>108585</xdr:rowOff>
    </xdr:from>
    <xdr:to>
      <xdr:col>7</xdr:col>
      <xdr:colOff>226060</xdr:colOff>
      <xdr:row>2397</xdr:row>
      <xdr:rowOff>62230</xdr:rowOff>
    </xdr:to>
    <xdr:pic>
      <xdr:nvPicPr>
        <xdr:cNvPr id="240" name="图片 239"/>
        <xdr:cNvPicPr>
          <a:picLocks noChangeAspect="1"/>
        </xdr:cNvPicPr>
      </xdr:nvPicPr>
      <xdr:blipFill>
        <a:blip r:embed="rId153"/>
        <a:stretch>
          <a:fillRect/>
        </a:stretch>
      </xdr:blipFill>
      <xdr:spPr>
        <a:xfrm>
          <a:off x="1833880" y="477968310"/>
          <a:ext cx="2879090" cy="1553845"/>
        </a:xfrm>
        <a:prstGeom prst="rect">
          <a:avLst/>
        </a:prstGeom>
        <a:noFill/>
        <a:ln w="9525">
          <a:noFill/>
        </a:ln>
      </xdr:spPr>
    </xdr:pic>
    <xdr:clientData/>
  </xdr:twoCellAnchor>
  <xdr:twoCellAnchor editAs="oneCell">
    <xdr:from>
      <xdr:col>2</xdr:col>
      <xdr:colOff>151130</xdr:colOff>
      <xdr:row>2401</xdr:row>
      <xdr:rowOff>73660</xdr:rowOff>
    </xdr:from>
    <xdr:to>
      <xdr:col>8</xdr:col>
      <xdr:colOff>130175</xdr:colOff>
      <xdr:row>2410</xdr:row>
      <xdr:rowOff>86360</xdr:rowOff>
    </xdr:to>
    <xdr:pic>
      <xdr:nvPicPr>
        <xdr:cNvPr id="241" name="图片 240"/>
        <xdr:cNvPicPr>
          <a:picLocks noChangeAspect="1"/>
        </xdr:cNvPicPr>
      </xdr:nvPicPr>
      <xdr:blipFill>
        <a:blip r:embed="rId154"/>
        <a:stretch>
          <a:fillRect/>
        </a:stretch>
      </xdr:blipFill>
      <xdr:spPr>
        <a:xfrm>
          <a:off x="1694180" y="480333685"/>
          <a:ext cx="3362325" cy="1812925"/>
        </a:xfrm>
        <a:prstGeom prst="rect">
          <a:avLst/>
        </a:prstGeom>
        <a:noFill/>
        <a:ln w="9525">
          <a:noFill/>
        </a:ln>
      </xdr:spPr>
    </xdr:pic>
    <xdr:clientData/>
  </xdr:twoCellAnchor>
  <xdr:twoCellAnchor editAs="oneCell">
    <xdr:from>
      <xdr:col>2</xdr:col>
      <xdr:colOff>202565</xdr:colOff>
      <xdr:row>2412</xdr:row>
      <xdr:rowOff>143510</xdr:rowOff>
    </xdr:from>
    <xdr:to>
      <xdr:col>8</xdr:col>
      <xdr:colOff>316865</xdr:colOff>
      <xdr:row>2422</xdr:row>
      <xdr:rowOff>29845</xdr:rowOff>
    </xdr:to>
    <xdr:pic>
      <xdr:nvPicPr>
        <xdr:cNvPr id="242" name="图片 241"/>
        <xdr:cNvPicPr>
          <a:picLocks noChangeAspect="1"/>
        </xdr:cNvPicPr>
      </xdr:nvPicPr>
      <xdr:blipFill>
        <a:blip r:embed="rId155"/>
        <a:stretch>
          <a:fillRect/>
        </a:stretch>
      </xdr:blipFill>
      <xdr:spPr>
        <a:xfrm>
          <a:off x="1745615" y="482603810"/>
          <a:ext cx="3497580" cy="1886585"/>
        </a:xfrm>
        <a:prstGeom prst="rect">
          <a:avLst/>
        </a:prstGeom>
        <a:noFill/>
        <a:ln w="9525">
          <a:noFill/>
        </a:ln>
      </xdr:spPr>
    </xdr:pic>
    <xdr:clientData/>
  </xdr:twoCellAnchor>
  <xdr:twoCellAnchor editAs="oneCell">
    <xdr:from>
      <xdr:col>2</xdr:col>
      <xdr:colOff>389890</xdr:colOff>
      <xdr:row>2425</xdr:row>
      <xdr:rowOff>113665</xdr:rowOff>
    </xdr:from>
    <xdr:to>
      <xdr:col>7</xdr:col>
      <xdr:colOff>374015</xdr:colOff>
      <xdr:row>2433</xdr:row>
      <xdr:rowOff>95250</xdr:rowOff>
    </xdr:to>
    <xdr:pic>
      <xdr:nvPicPr>
        <xdr:cNvPr id="243" name="图片 242"/>
        <xdr:cNvPicPr>
          <a:picLocks noChangeAspect="1"/>
        </xdr:cNvPicPr>
      </xdr:nvPicPr>
      <xdr:blipFill>
        <a:blip r:embed="rId156"/>
        <a:stretch>
          <a:fillRect/>
        </a:stretch>
      </xdr:blipFill>
      <xdr:spPr>
        <a:xfrm>
          <a:off x="1932940" y="485174290"/>
          <a:ext cx="2927985" cy="1581785"/>
        </a:xfrm>
        <a:prstGeom prst="rect">
          <a:avLst/>
        </a:prstGeom>
        <a:noFill/>
        <a:ln w="9525">
          <a:noFill/>
        </a:ln>
      </xdr:spPr>
    </xdr:pic>
    <xdr:clientData/>
  </xdr:twoCellAnchor>
  <xdr:twoCellAnchor editAs="oneCell">
    <xdr:from>
      <xdr:col>2</xdr:col>
      <xdr:colOff>487680</xdr:colOff>
      <xdr:row>2438</xdr:row>
      <xdr:rowOff>52705</xdr:rowOff>
    </xdr:from>
    <xdr:to>
      <xdr:col>7</xdr:col>
      <xdr:colOff>97155</xdr:colOff>
      <xdr:row>2445</xdr:row>
      <xdr:rowOff>32385</xdr:rowOff>
    </xdr:to>
    <xdr:pic>
      <xdr:nvPicPr>
        <xdr:cNvPr id="244" name="图片 243"/>
        <xdr:cNvPicPr>
          <a:picLocks noChangeAspect="1"/>
        </xdr:cNvPicPr>
      </xdr:nvPicPr>
      <xdr:blipFill>
        <a:blip r:embed="rId157"/>
        <a:stretch>
          <a:fillRect/>
        </a:stretch>
      </xdr:blipFill>
      <xdr:spPr>
        <a:xfrm>
          <a:off x="2030730" y="487713655"/>
          <a:ext cx="2553335" cy="1379855"/>
        </a:xfrm>
        <a:prstGeom prst="rect">
          <a:avLst/>
        </a:prstGeom>
        <a:noFill/>
        <a:ln w="9525">
          <a:noFill/>
        </a:ln>
      </xdr:spPr>
    </xdr:pic>
    <xdr:clientData/>
  </xdr:twoCellAnchor>
  <xdr:twoCellAnchor editAs="oneCell">
    <xdr:from>
      <xdr:col>2</xdr:col>
      <xdr:colOff>150495</xdr:colOff>
      <xdr:row>2449</xdr:row>
      <xdr:rowOff>38735</xdr:rowOff>
    </xdr:from>
    <xdr:to>
      <xdr:col>8</xdr:col>
      <xdr:colOff>252730</xdr:colOff>
      <xdr:row>2458</xdr:row>
      <xdr:rowOff>119380</xdr:rowOff>
    </xdr:to>
    <xdr:pic>
      <xdr:nvPicPr>
        <xdr:cNvPr id="245" name="图片 244"/>
        <xdr:cNvPicPr>
          <a:picLocks noChangeAspect="1"/>
        </xdr:cNvPicPr>
      </xdr:nvPicPr>
      <xdr:blipFill>
        <a:blip r:embed="rId158"/>
        <a:stretch>
          <a:fillRect/>
        </a:stretch>
      </xdr:blipFill>
      <xdr:spPr>
        <a:xfrm>
          <a:off x="1693545" y="489899960"/>
          <a:ext cx="3485515" cy="1880870"/>
        </a:xfrm>
        <a:prstGeom prst="rect">
          <a:avLst/>
        </a:prstGeom>
        <a:noFill/>
        <a:ln w="9525">
          <a:noFill/>
        </a:ln>
      </xdr:spPr>
    </xdr:pic>
    <xdr:clientData/>
  </xdr:twoCellAnchor>
  <xdr:twoCellAnchor editAs="oneCell">
    <xdr:from>
      <xdr:col>2</xdr:col>
      <xdr:colOff>223520</xdr:colOff>
      <xdr:row>2461</xdr:row>
      <xdr:rowOff>69850</xdr:rowOff>
    </xdr:from>
    <xdr:to>
      <xdr:col>8</xdr:col>
      <xdr:colOff>109220</xdr:colOff>
      <xdr:row>2470</xdr:row>
      <xdr:rowOff>33020</xdr:rowOff>
    </xdr:to>
    <xdr:pic>
      <xdr:nvPicPr>
        <xdr:cNvPr id="246" name="图片 245"/>
        <xdr:cNvPicPr>
          <a:picLocks noChangeAspect="1"/>
        </xdr:cNvPicPr>
      </xdr:nvPicPr>
      <xdr:blipFill>
        <a:blip r:embed="rId159"/>
        <a:stretch>
          <a:fillRect/>
        </a:stretch>
      </xdr:blipFill>
      <xdr:spPr>
        <a:xfrm>
          <a:off x="1766570" y="492331375"/>
          <a:ext cx="3268980" cy="1763395"/>
        </a:xfrm>
        <a:prstGeom prst="rect">
          <a:avLst/>
        </a:prstGeom>
        <a:noFill/>
        <a:ln w="9525">
          <a:noFill/>
        </a:ln>
      </xdr:spPr>
    </xdr:pic>
    <xdr:clientData/>
  </xdr:twoCellAnchor>
  <xdr:twoCellAnchor editAs="oneCell">
    <xdr:from>
      <xdr:col>2</xdr:col>
      <xdr:colOff>118745</xdr:colOff>
      <xdr:row>2473</xdr:row>
      <xdr:rowOff>123825</xdr:rowOff>
    </xdr:from>
    <xdr:to>
      <xdr:col>3</xdr:col>
      <xdr:colOff>320675</xdr:colOff>
      <xdr:row>2476</xdr:row>
      <xdr:rowOff>146685</xdr:rowOff>
    </xdr:to>
    <xdr:pic>
      <xdr:nvPicPr>
        <xdr:cNvPr id="247" name="图片 246"/>
        <xdr:cNvPicPr>
          <a:picLocks noChangeAspect="1"/>
        </xdr:cNvPicPr>
      </xdr:nvPicPr>
      <xdr:blipFill>
        <a:blip r:embed="rId160"/>
        <a:stretch>
          <a:fillRect/>
        </a:stretch>
      </xdr:blipFill>
      <xdr:spPr>
        <a:xfrm>
          <a:off x="1661795" y="494785650"/>
          <a:ext cx="1154430" cy="622935"/>
        </a:xfrm>
        <a:prstGeom prst="rect">
          <a:avLst/>
        </a:prstGeom>
        <a:noFill/>
        <a:ln w="9525">
          <a:noFill/>
        </a:ln>
      </xdr:spPr>
    </xdr:pic>
    <xdr:clientData/>
  </xdr:twoCellAnchor>
  <xdr:twoCellAnchor editAs="oneCell">
    <xdr:from>
      <xdr:col>2</xdr:col>
      <xdr:colOff>113030</xdr:colOff>
      <xdr:row>2477</xdr:row>
      <xdr:rowOff>73025</xdr:rowOff>
    </xdr:from>
    <xdr:to>
      <xdr:col>3</xdr:col>
      <xdr:colOff>278130</xdr:colOff>
      <xdr:row>2480</xdr:row>
      <xdr:rowOff>76200</xdr:rowOff>
    </xdr:to>
    <xdr:pic>
      <xdr:nvPicPr>
        <xdr:cNvPr id="248" name="图片 247"/>
        <xdr:cNvPicPr>
          <a:picLocks noChangeAspect="1"/>
        </xdr:cNvPicPr>
      </xdr:nvPicPr>
      <xdr:blipFill>
        <a:blip r:embed="rId161"/>
        <a:stretch>
          <a:fillRect/>
        </a:stretch>
      </xdr:blipFill>
      <xdr:spPr>
        <a:xfrm>
          <a:off x="1656080" y="495534950"/>
          <a:ext cx="1117600" cy="603250"/>
        </a:xfrm>
        <a:prstGeom prst="rect">
          <a:avLst/>
        </a:prstGeom>
        <a:noFill/>
        <a:ln w="9525">
          <a:noFill/>
        </a:ln>
      </xdr:spPr>
    </xdr:pic>
    <xdr:clientData/>
  </xdr:twoCellAnchor>
  <xdr:twoCellAnchor editAs="oneCell">
    <xdr:from>
      <xdr:col>3</xdr:col>
      <xdr:colOff>539750</xdr:colOff>
      <xdr:row>2473</xdr:row>
      <xdr:rowOff>73660</xdr:rowOff>
    </xdr:from>
    <xdr:to>
      <xdr:col>6</xdr:col>
      <xdr:colOff>147320</xdr:colOff>
      <xdr:row>2476</xdr:row>
      <xdr:rowOff>133350</xdr:rowOff>
    </xdr:to>
    <xdr:pic>
      <xdr:nvPicPr>
        <xdr:cNvPr id="249" name="图片 248"/>
        <xdr:cNvPicPr>
          <a:picLocks noChangeAspect="1"/>
        </xdr:cNvPicPr>
      </xdr:nvPicPr>
      <xdr:blipFill>
        <a:blip r:embed="rId162"/>
        <a:stretch>
          <a:fillRect/>
        </a:stretch>
      </xdr:blipFill>
      <xdr:spPr>
        <a:xfrm>
          <a:off x="3035300" y="494735485"/>
          <a:ext cx="1222375" cy="659765"/>
        </a:xfrm>
        <a:prstGeom prst="rect">
          <a:avLst/>
        </a:prstGeom>
        <a:noFill/>
        <a:ln w="9525">
          <a:noFill/>
        </a:ln>
      </xdr:spPr>
    </xdr:pic>
    <xdr:clientData/>
  </xdr:twoCellAnchor>
  <xdr:twoCellAnchor editAs="oneCell">
    <xdr:from>
      <xdr:col>2</xdr:col>
      <xdr:colOff>271145</xdr:colOff>
      <xdr:row>2485</xdr:row>
      <xdr:rowOff>152400</xdr:rowOff>
    </xdr:from>
    <xdr:to>
      <xdr:col>8</xdr:col>
      <xdr:colOff>48895</xdr:colOff>
      <xdr:row>2494</xdr:row>
      <xdr:rowOff>57150</xdr:rowOff>
    </xdr:to>
    <xdr:pic>
      <xdr:nvPicPr>
        <xdr:cNvPr id="250" name="图片 249"/>
        <xdr:cNvPicPr>
          <a:picLocks noChangeAspect="1"/>
        </xdr:cNvPicPr>
      </xdr:nvPicPr>
      <xdr:blipFill>
        <a:blip r:embed="rId163"/>
        <a:stretch>
          <a:fillRect/>
        </a:stretch>
      </xdr:blipFill>
      <xdr:spPr>
        <a:xfrm>
          <a:off x="1814195" y="497214525"/>
          <a:ext cx="3161030" cy="1704975"/>
        </a:xfrm>
        <a:prstGeom prst="rect">
          <a:avLst/>
        </a:prstGeom>
        <a:noFill/>
        <a:ln w="9525">
          <a:noFill/>
        </a:ln>
      </xdr:spPr>
    </xdr:pic>
    <xdr:clientData/>
  </xdr:twoCellAnchor>
  <xdr:twoCellAnchor editAs="oneCell">
    <xdr:from>
      <xdr:col>2</xdr:col>
      <xdr:colOff>182245</xdr:colOff>
      <xdr:row>2497</xdr:row>
      <xdr:rowOff>104775</xdr:rowOff>
    </xdr:from>
    <xdr:to>
      <xdr:col>8</xdr:col>
      <xdr:colOff>314960</xdr:colOff>
      <xdr:row>2507</xdr:row>
      <xdr:rowOff>0</xdr:rowOff>
    </xdr:to>
    <xdr:pic>
      <xdr:nvPicPr>
        <xdr:cNvPr id="251" name="图片 250"/>
        <xdr:cNvPicPr>
          <a:picLocks noChangeAspect="1"/>
        </xdr:cNvPicPr>
      </xdr:nvPicPr>
      <xdr:blipFill>
        <a:blip r:embed="rId164"/>
        <a:stretch>
          <a:fillRect/>
        </a:stretch>
      </xdr:blipFill>
      <xdr:spPr>
        <a:xfrm>
          <a:off x="1725295" y="499567200"/>
          <a:ext cx="3515995" cy="1895475"/>
        </a:xfrm>
        <a:prstGeom prst="rect">
          <a:avLst/>
        </a:prstGeom>
        <a:noFill/>
        <a:ln w="9525">
          <a:noFill/>
        </a:ln>
      </xdr:spPr>
    </xdr:pic>
    <xdr:clientData/>
  </xdr:twoCellAnchor>
  <xdr:twoCellAnchor editAs="oneCell">
    <xdr:from>
      <xdr:col>2</xdr:col>
      <xdr:colOff>238760</xdr:colOff>
      <xdr:row>2509</xdr:row>
      <xdr:rowOff>141605</xdr:rowOff>
    </xdr:from>
    <xdr:to>
      <xdr:col>8</xdr:col>
      <xdr:colOff>79375</xdr:colOff>
      <xdr:row>2518</xdr:row>
      <xdr:rowOff>80645</xdr:rowOff>
    </xdr:to>
    <xdr:pic>
      <xdr:nvPicPr>
        <xdr:cNvPr id="252" name="图片 251"/>
        <xdr:cNvPicPr>
          <a:picLocks noChangeAspect="1"/>
        </xdr:cNvPicPr>
      </xdr:nvPicPr>
      <xdr:blipFill>
        <a:blip r:embed="rId165"/>
        <a:stretch>
          <a:fillRect/>
        </a:stretch>
      </xdr:blipFill>
      <xdr:spPr>
        <a:xfrm>
          <a:off x="1781810" y="502004330"/>
          <a:ext cx="3223895" cy="1739265"/>
        </a:xfrm>
        <a:prstGeom prst="rect">
          <a:avLst/>
        </a:prstGeom>
        <a:noFill/>
        <a:ln w="9525">
          <a:noFill/>
        </a:ln>
      </xdr:spPr>
    </xdr:pic>
    <xdr:clientData/>
  </xdr:twoCellAnchor>
  <xdr:twoCellAnchor editAs="oneCell">
    <xdr:from>
      <xdr:col>2</xdr:col>
      <xdr:colOff>129540</xdr:colOff>
      <xdr:row>2533</xdr:row>
      <xdr:rowOff>145415</xdr:rowOff>
    </xdr:from>
    <xdr:to>
      <xdr:col>9</xdr:col>
      <xdr:colOff>62865</xdr:colOff>
      <xdr:row>2543</xdr:row>
      <xdr:rowOff>133350</xdr:rowOff>
    </xdr:to>
    <xdr:pic>
      <xdr:nvPicPr>
        <xdr:cNvPr id="253" name="图片 252"/>
        <xdr:cNvPicPr>
          <a:picLocks noChangeAspect="1"/>
        </xdr:cNvPicPr>
      </xdr:nvPicPr>
      <xdr:blipFill>
        <a:blip r:embed="rId166"/>
        <a:stretch>
          <a:fillRect/>
        </a:stretch>
      </xdr:blipFill>
      <xdr:spPr>
        <a:xfrm>
          <a:off x="1672590" y="506808740"/>
          <a:ext cx="3684270" cy="1988185"/>
        </a:xfrm>
        <a:prstGeom prst="rect">
          <a:avLst/>
        </a:prstGeom>
        <a:noFill/>
        <a:ln w="9525">
          <a:noFill/>
        </a:ln>
      </xdr:spPr>
    </xdr:pic>
    <xdr:clientData/>
  </xdr:twoCellAnchor>
  <xdr:twoCellAnchor editAs="oneCell">
    <xdr:from>
      <xdr:col>2</xdr:col>
      <xdr:colOff>307340</xdr:colOff>
      <xdr:row>2521</xdr:row>
      <xdr:rowOff>124460</xdr:rowOff>
    </xdr:from>
    <xdr:to>
      <xdr:col>7</xdr:col>
      <xdr:colOff>427990</xdr:colOff>
      <xdr:row>2529</xdr:row>
      <xdr:rowOff>176530</xdr:rowOff>
    </xdr:to>
    <xdr:pic>
      <xdr:nvPicPr>
        <xdr:cNvPr id="254" name="图片 253"/>
        <xdr:cNvPicPr>
          <a:picLocks noChangeAspect="1"/>
        </xdr:cNvPicPr>
      </xdr:nvPicPr>
      <xdr:blipFill>
        <a:blip r:embed="rId167"/>
        <a:stretch>
          <a:fillRect/>
        </a:stretch>
      </xdr:blipFill>
      <xdr:spPr>
        <a:xfrm>
          <a:off x="1850390" y="504387485"/>
          <a:ext cx="3064510" cy="1652270"/>
        </a:xfrm>
        <a:prstGeom prst="rect">
          <a:avLst/>
        </a:prstGeom>
        <a:noFill/>
        <a:ln w="9525">
          <a:noFill/>
        </a:ln>
      </xdr:spPr>
    </xdr:pic>
    <xdr:clientData/>
  </xdr:twoCellAnchor>
  <xdr:twoCellAnchor editAs="oneCell">
    <xdr:from>
      <xdr:col>2</xdr:col>
      <xdr:colOff>176530</xdr:colOff>
      <xdr:row>2545</xdr:row>
      <xdr:rowOff>147955</xdr:rowOff>
    </xdr:from>
    <xdr:to>
      <xdr:col>7</xdr:col>
      <xdr:colOff>231140</xdr:colOff>
      <xdr:row>2553</xdr:row>
      <xdr:rowOff>167005</xdr:rowOff>
    </xdr:to>
    <xdr:pic>
      <xdr:nvPicPr>
        <xdr:cNvPr id="255" name="图片 254"/>
        <xdr:cNvPicPr>
          <a:picLocks noChangeAspect="1"/>
        </xdr:cNvPicPr>
      </xdr:nvPicPr>
      <xdr:blipFill>
        <a:blip r:embed="rId168"/>
        <a:stretch>
          <a:fillRect/>
        </a:stretch>
      </xdr:blipFill>
      <xdr:spPr>
        <a:xfrm>
          <a:off x="1719580" y="509211580"/>
          <a:ext cx="2998470" cy="1619250"/>
        </a:xfrm>
        <a:prstGeom prst="rect">
          <a:avLst/>
        </a:prstGeom>
        <a:noFill/>
        <a:ln w="9525">
          <a:noFill/>
        </a:ln>
      </xdr:spPr>
    </xdr:pic>
    <xdr:clientData/>
  </xdr:twoCellAnchor>
  <xdr:twoCellAnchor editAs="oneCell">
    <xdr:from>
      <xdr:col>2</xdr:col>
      <xdr:colOff>227330</xdr:colOff>
      <xdr:row>2557</xdr:row>
      <xdr:rowOff>149225</xdr:rowOff>
    </xdr:from>
    <xdr:to>
      <xdr:col>7</xdr:col>
      <xdr:colOff>384175</xdr:colOff>
      <xdr:row>2566</xdr:row>
      <xdr:rowOff>23495</xdr:rowOff>
    </xdr:to>
    <xdr:pic>
      <xdr:nvPicPr>
        <xdr:cNvPr id="256" name="图片 255"/>
        <xdr:cNvPicPr>
          <a:picLocks noChangeAspect="1"/>
        </xdr:cNvPicPr>
      </xdr:nvPicPr>
      <xdr:blipFill>
        <a:blip r:embed="rId169"/>
        <a:stretch>
          <a:fillRect/>
        </a:stretch>
      </xdr:blipFill>
      <xdr:spPr>
        <a:xfrm>
          <a:off x="1770380" y="511613150"/>
          <a:ext cx="3100705" cy="1674495"/>
        </a:xfrm>
        <a:prstGeom prst="rect">
          <a:avLst/>
        </a:prstGeom>
        <a:noFill/>
        <a:ln w="9525">
          <a:noFill/>
        </a:ln>
      </xdr:spPr>
    </xdr:pic>
    <xdr:clientData/>
  </xdr:twoCellAnchor>
  <xdr:twoCellAnchor editAs="oneCell">
    <xdr:from>
      <xdr:col>2</xdr:col>
      <xdr:colOff>196215</xdr:colOff>
      <xdr:row>2569</xdr:row>
      <xdr:rowOff>27305</xdr:rowOff>
    </xdr:from>
    <xdr:to>
      <xdr:col>8</xdr:col>
      <xdr:colOff>327025</xdr:colOff>
      <xdr:row>2578</xdr:row>
      <xdr:rowOff>123190</xdr:rowOff>
    </xdr:to>
    <xdr:pic>
      <xdr:nvPicPr>
        <xdr:cNvPr id="257" name="图片 256"/>
        <xdr:cNvPicPr>
          <a:picLocks noChangeAspect="1"/>
        </xdr:cNvPicPr>
      </xdr:nvPicPr>
      <xdr:blipFill>
        <a:blip r:embed="rId170"/>
        <a:stretch>
          <a:fillRect/>
        </a:stretch>
      </xdr:blipFill>
      <xdr:spPr>
        <a:xfrm>
          <a:off x="1739265" y="513891530"/>
          <a:ext cx="3514090" cy="1896110"/>
        </a:xfrm>
        <a:prstGeom prst="rect">
          <a:avLst/>
        </a:prstGeom>
        <a:noFill/>
        <a:ln w="9525">
          <a:noFill/>
        </a:ln>
      </xdr:spPr>
    </xdr:pic>
    <xdr:clientData/>
  </xdr:twoCellAnchor>
  <xdr:twoCellAnchor editAs="oneCell">
    <xdr:from>
      <xdr:col>2</xdr:col>
      <xdr:colOff>36830</xdr:colOff>
      <xdr:row>2581</xdr:row>
      <xdr:rowOff>26670</xdr:rowOff>
    </xdr:from>
    <xdr:to>
      <xdr:col>3</xdr:col>
      <xdr:colOff>291465</xdr:colOff>
      <xdr:row>2584</xdr:row>
      <xdr:rowOff>77470</xdr:rowOff>
    </xdr:to>
    <xdr:pic>
      <xdr:nvPicPr>
        <xdr:cNvPr id="259" name="图片 258"/>
        <xdr:cNvPicPr>
          <a:picLocks noChangeAspect="1"/>
        </xdr:cNvPicPr>
      </xdr:nvPicPr>
      <xdr:blipFill>
        <a:blip r:embed="rId171"/>
        <a:stretch>
          <a:fillRect/>
        </a:stretch>
      </xdr:blipFill>
      <xdr:spPr>
        <a:xfrm>
          <a:off x="1579880" y="516291195"/>
          <a:ext cx="1207135" cy="650875"/>
        </a:xfrm>
        <a:prstGeom prst="rect">
          <a:avLst/>
        </a:prstGeom>
        <a:noFill/>
        <a:ln w="9525">
          <a:noFill/>
        </a:ln>
      </xdr:spPr>
    </xdr:pic>
    <xdr:clientData/>
  </xdr:twoCellAnchor>
  <xdr:twoCellAnchor editAs="oneCell">
    <xdr:from>
      <xdr:col>2</xdr:col>
      <xdr:colOff>14605</xdr:colOff>
      <xdr:row>2586</xdr:row>
      <xdr:rowOff>165100</xdr:rowOff>
    </xdr:from>
    <xdr:to>
      <xdr:col>3</xdr:col>
      <xdr:colOff>271780</xdr:colOff>
      <xdr:row>2590</xdr:row>
      <xdr:rowOff>18415</xdr:rowOff>
    </xdr:to>
    <xdr:pic>
      <xdr:nvPicPr>
        <xdr:cNvPr id="260" name="图片 259"/>
        <xdr:cNvPicPr>
          <a:picLocks noChangeAspect="1"/>
        </xdr:cNvPicPr>
      </xdr:nvPicPr>
      <xdr:blipFill>
        <a:blip r:embed="rId172"/>
        <a:stretch>
          <a:fillRect/>
        </a:stretch>
      </xdr:blipFill>
      <xdr:spPr>
        <a:xfrm>
          <a:off x="1557655" y="517429750"/>
          <a:ext cx="1209675" cy="653415"/>
        </a:xfrm>
        <a:prstGeom prst="rect">
          <a:avLst/>
        </a:prstGeom>
        <a:noFill/>
        <a:ln w="9525">
          <a:noFill/>
        </a:ln>
      </xdr:spPr>
    </xdr:pic>
    <xdr:clientData/>
  </xdr:twoCellAnchor>
  <xdr:twoCellAnchor editAs="oneCell">
    <xdr:from>
      <xdr:col>1</xdr:col>
      <xdr:colOff>892175</xdr:colOff>
      <xdr:row>1034</xdr:row>
      <xdr:rowOff>132080</xdr:rowOff>
    </xdr:from>
    <xdr:to>
      <xdr:col>8</xdr:col>
      <xdr:colOff>168275</xdr:colOff>
      <xdr:row>1044</xdr:row>
      <xdr:rowOff>52070</xdr:rowOff>
    </xdr:to>
    <xdr:pic>
      <xdr:nvPicPr>
        <xdr:cNvPr id="261" name="图片 260"/>
        <xdr:cNvPicPr>
          <a:picLocks noChangeAspect="1"/>
        </xdr:cNvPicPr>
      </xdr:nvPicPr>
      <xdr:blipFill>
        <a:blip r:embed="rId173"/>
        <a:stretch>
          <a:fillRect/>
        </a:stretch>
      </xdr:blipFill>
      <xdr:spPr>
        <a:xfrm>
          <a:off x="1537970" y="206957930"/>
          <a:ext cx="3556635" cy="1920240"/>
        </a:xfrm>
        <a:prstGeom prst="rect">
          <a:avLst/>
        </a:prstGeom>
        <a:noFill/>
        <a:ln w="9525">
          <a:noFill/>
        </a:ln>
      </xdr:spPr>
    </xdr:pic>
    <xdr:clientData/>
  </xdr:twoCellAnchor>
  <xdr:twoCellAnchor editAs="oneCell">
    <xdr:from>
      <xdr:col>2</xdr:col>
      <xdr:colOff>82550</xdr:colOff>
      <xdr:row>1046</xdr:row>
      <xdr:rowOff>131445</xdr:rowOff>
    </xdr:from>
    <xdr:to>
      <xdr:col>8</xdr:col>
      <xdr:colOff>259715</xdr:colOff>
      <xdr:row>1056</xdr:row>
      <xdr:rowOff>51435</xdr:rowOff>
    </xdr:to>
    <xdr:pic>
      <xdr:nvPicPr>
        <xdr:cNvPr id="262" name="图片 261"/>
        <xdr:cNvPicPr>
          <a:picLocks noChangeAspect="1"/>
        </xdr:cNvPicPr>
      </xdr:nvPicPr>
      <xdr:blipFill>
        <a:blip r:embed="rId174"/>
        <a:stretch>
          <a:fillRect/>
        </a:stretch>
      </xdr:blipFill>
      <xdr:spPr>
        <a:xfrm>
          <a:off x="1625600" y="209357595"/>
          <a:ext cx="3560445" cy="1920240"/>
        </a:xfrm>
        <a:prstGeom prst="rect">
          <a:avLst/>
        </a:prstGeom>
        <a:noFill/>
        <a:ln w="9525">
          <a:noFill/>
        </a:ln>
      </xdr:spPr>
    </xdr:pic>
    <xdr:clientData/>
  </xdr:twoCellAnchor>
  <xdr:twoCellAnchor editAs="oneCell">
    <xdr:from>
      <xdr:col>2</xdr:col>
      <xdr:colOff>121285</xdr:colOff>
      <xdr:row>1070</xdr:row>
      <xdr:rowOff>118745</xdr:rowOff>
    </xdr:from>
    <xdr:to>
      <xdr:col>8</xdr:col>
      <xdr:colOff>189865</xdr:colOff>
      <xdr:row>1080</xdr:row>
      <xdr:rowOff>0</xdr:rowOff>
    </xdr:to>
    <xdr:pic>
      <xdr:nvPicPr>
        <xdr:cNvPr id="263" name="图片 262"/>
        <xdr:cNvPicPr>
          <a:picLocks noChangeAspect="1"/>
        </xdr:cNvPicPr>
      </xdr:nvPicPr>
      <xdr:blipFill>
        <a:blip r:embed="rId175"/>
        <a:stretch>
          <a:fillRect/>
        </a:stretch>
      </xdr:blipFill>
      <xdr:spPr>
        <a:xfrm>
          <a:off x="1664335" y="214145495"/>
          <a:ext cx="3451860" cy="1881505"/>
        </a:xfrm>
        <a:prstGeom prst="rect">
          <a:avLst/>
        </a:prstGeom>
        <a:noFill/>
        <a:ln w="9525">
          <a:noFill/>
        </a:ln>
      </xdr:spPr>
    </xdr:pic>
    <xdr:clientData/>
  </xdr:twoCellAnchor>
  <xdr:twoCellAnchor editAs="oneCell">
    <xdr:from>
      <xdr:col>2</xdr:col>
      <xdr:colOff>353060</xdr:colOff>
      <xdr:row>1287</xdr:row>
      <xdr:rowOff>56515</xdr:rowOff>
    </xdr:from>
    <xdr:to>
      <xdr:col>7</xdr:col>
      <xdr:colOff>102235</xdr:colOff>
      <xdr:row>1294</xdr:row>
      <xdr:rowOff>109220</xdr:rowOff>
    </xdr:to>
    <xdr:pic>
      <xdr:nvPicPr>
        <xdr:cNvPr id="265" name="图片 264"/>
        <xdr:cNvPicPr>
          <a:picLocks noChangeAspect="1"/>
        </xdr:cNvPicPr>
      </xdr:nvPicPr>
      <xdr:blipFill>
        <a:blip r:embed="rId176"/>
        <a:stretch>
          <a:fillRect/>
        </a:stretch>
      </xdr:blipFill>
      <xdr:spPr>
        <a:xfrm>
          <a:off x="1896110" y="257488690"/>
          <a:ext cx="2693035" cy="1452880"/>
        </a:xfrm>
        <a:prstGeom prst="rect">
          <a:avLst/>
        </a:prstGeom>
        <a:noFill/>
        <a:ln w="9525">
          <a:noFill/>
        </a:ln>
      </xdr:spPr>
    </xdr:pic>
    <xdr:clientData/>
  </xdr:twoCellAnchor>
  <xdr:twoCellAnchor editAs="oneCell">
    <xdr:from>
      <xdr:col>2</xdr:col>
      <xdr:colOff>95250</xdr:colOff>
      <xdr:row>1298</xdr:row>
      <xdr:rowOff>154940</xdr:rowOff>
    </xdr:from>
    <xdr:to>
      <xdr:col>3</xdr:col>
      <xdr:colOff>597535</xdr:colOff>
      <xdr:row>1302</xdr:row>
      <xdr:rowOff>139065</xdr:rowOff>
    </xdr:to>
    <xdr:pic>
      <xdr:nvPicPr>
        <xdr:cNvPr id="266" name="图片 265"/>
        <xdr:cNvPicPr>
          <a:picLocks noChangeAspect="1"/>
        </xdr:cNvPicPr>
      </xdr:nvPicPr>
      <xdr:blipFill>
        <a:blip r:embed="rId177"/>
        <a:stretch>
          <a:fillRect/>
        </a:stretch>
      </xdr:blipFill>
      <xdr:spPr>
        <a:xfrm>
          <a:off x="1638300" y="259787390"/>
          <a:ext cx="1454785" cy="784225"/>
        </a:xfrm>
        <a:prstGeom prst="rect">
          <a:avLst/>
        </a:prstGeom>
        <a:noFill/>
        <a:ln w="9525">
          <a:noFill/>
        </a:ln>
      </xdr:spPr>
    </xdr:pic>
    <xdr:clientData/>
  </xdr:twoCellAnchor>
  <xdr:twoCellAnchor editAs="oneCell">
    <xdr:from>
      <xdr:col>2</xdr:col>
      <xdr:colOff>167640</xdr:colOff>
      <xdr:row>1310</xdr:row>
      <xdr:rowOff>166370</xdr:rowOff>
    </xdr:from>
    <xdr:to>
      <xdr:col>7</xdr:col>
      <xdr:colOff>281305</xdr:colOff>
      <xdr:row>1319</xdr:row>
      <xdr:rowOff>14605</xdr:rowOff>
    </xdr:to>
    <xdr:pic>
      <xdr:nvPicPr>
        <xdr:cNvPr id="267" name="图片 266"/>
        <xdr:cNvPicPr>
          <a:picLocks noChangeAspect="1"/>
        </xdr:cNvPicPr>
      </xdr:nvPicPr>
      <xdr:blipFill>
        <a:blip r:embed="rId178"/>
        <a:stretch>
          <a:fillRect/>
        </a:stretch>
      </xdr:blipFill>
      <xdr:spPr>
        <a:xfrm>
          <a:off x="1710690" y="262199120"/>
          <a:ext cx="3057525" cy="1648460"/>
        </a:xfrm>
        <a:prstGeom prst="rect">
          <a:avLst/>
        </a:prstGeom>
        <a:noFill/>
        <a:ln w="9525">
          <a:noFill/>
        </a:ln>
      </xdr:spPr>
    </xdr:pic>
    <xdr:clientData/>
  </xdr:twoCellAnchor>
  <xdr:twoCellAnchor editAs="oneCell">
    <xdr:from>
      <xdr:col>2</xdr:col>
      <xdr:colOff>188595</xdr:colOff>
      <xdr:row>1322</xdr:row>
      <xdr:rowOff>175895</xdr:rowOff>
    </xdr:from>
    <xdr:to>
      <xdr:col>7</xdr:col>
      <xdr:colOff>396240</xdr:colOff>
      <xdr:row>1331</xdr:row>
      <xdr:rowOff>76200</xdr:rowOff>
    </xdr:to>
    <xdr:pic>
      <xdr:nvPicPr>
        <xdr:cNvPr id="268" name="图片 267"/>
        <xdr:cNvPicPr>
          <a:picLocks noChangeAspect="1"/>
        </xdr:cNvPicPr>
      </xdr:nvPicPr>
      <xdr:blipFill>
        <a:blip r:embed="rId179"/>
        <a:stretch>
          <a:fillRect/>
        </a:stretch>
      </xdr:blipFill>
      <xdr:spPr>
        <a:xfrm>
          <a:off x="1731645" y="264608945"/>
          <a:ext cx="3151505" cy="1700530"/>
        </a:xfrm>
        <a:prstGeom prst="rect">
          <a:avLst/>
        </a:prstGeom>
        <a:noFill/>
        <a:ln w="9525">
          <a:noFill/>
        </a:ln>
      </xdr:spPr>
    </xdr:pic>
    <xdr:clientData/>
  </xdr:twoCellAnchor>
  <xdr:twoCellAnchor editAs="oneCell">
    <xdr:from>
      <xdr:col>2</xdr:col>
      <xdr:colOff>144145</xdr:colOff>
      <xdr:row>1334</xdr:row>
      <xdr:rowOff>156210</xdr:rowOff>
    </xdr:from>
    <xdr:to>
      <xdr:col>8</xdr:col>
      <xdr:colOff>193675</xdr:colOff>
      <xdr:row>1344</xdr:row>
      <xdr:rowOff>8890</xdr:rowOff>
    </xdr:to>
    <xdr:pic>
      <xdr:nvPicPr>
        <xdr:cNvPr id="269" name="图片 268"/>
        <xdr:cNvPicPr>
          <a:picLocks noChangeAspect="1"/>
        </xdr:cNvPicPr>
      </xdr:nvPicPr>
      <xdr:blipFill>
        <a:blip r:embed="rId180"/>
        <a:stretch>
          <a:fillRect/>
        </a:stretch>
      </xdr:blipFill>
      <xdr:spPr>
        <a:xfrm>
          <a:off x="1687195" y="266989560"/>
          <a:ext cx="3432810" cy="1852930"/>
        </a:xfrm>
        <a:prstGeom prst="rect">
          <a:avLst/>
        </a:prstGeom>
        <a:noFill/>
        <a:ln w="9525">
          <a:noFill/>
        </a:ln>
      </xdr:spPr>
    </xdr:pic>
    <xdr:clientData/>
  </xdr:twoCellAnchor>
  <xdr:twoCellAnchor editAs="oneCell">
    <xdr:from>
      <xdr:col>2</xdr:col>
      <xdr:colOff>216535</xdr:colOff>
      <xdr:row>1346</xdr:row>
      <xdr:rowOff>186055</xdr:rowOff>
    </xdr:from>
    <xdr:to>
      <xdr:col>7</xdr:col>
      <xdr:colOff>353695</xdr:colOff>
      <xdr:row>1355</xdr:row>
      <xdr:rowOff>48260</xdr:rowOff>
    </xdr:to>
    <xdr:pic>
      <xdr:nvPicPr>
        <xdr:cNvPr id="270" name="图片 269"/>
        <xdr:cNvPicPr>
          <a:picLocks noChangeAspect="1"/>
        </xdr:cNvPicPr>
      </xdr:nvPicPr>
      <xdr:blipFill>
        <a:blip r:embed="rId181"/>
        <a:stretch>
          <a:fillRect/>
        </a:stretch>
      </xdr:blipFill>
      <xdr:spPr>
        <a:xfrm>
          <a:off x="1759585" y="269419705"/>
          <a:ext cx="3081020" cy="1662430"/>
        </a:xfrm>
        <a:prstGeom prst="rect">
          <a:avLst/>
        </a:prstGeom>
        <a:noFill/>
        <a:ln w="9525">
          <a:noFill/>
        </a:ln>
      </xdr:spPr>
    </xdr:pic>
    <xdr:clientData/>
  </xdr:twoCellAnchor>
  <xdr:twoCellAnchor editAs="oneCell">
    <xdr:from>
      <xdr:col>2</xdr:col>
      <xdr:colOff>322580</xdr:colOff>
      <xdr:row>1358</xdr:row>
      <xdr:rowOff>165100</xdr:rowOff>
    </xdr:from>
    <xdr:to>
      <xdr:col>8</xdr:col>
      <xdr:colOff>32385</xdr:colOff>
      <xdr:row>1367</xdr:row>
      <xdr:rowOff>33020</xdr:rowOff>
    </xdr:to>
    <xdr:pic>
      <xdr:nvPicPr>
        <xdr:cNvPr id="271" name="图片 270"/>
        <xdr:cNvPicPr>
          <a:picLocks noChangeAspect="1"/>
        </xdr:cNvPicPr>
      </xdr:nvPicPr>
      <xdr:blipFill>
        <a:blip r:embed="rId182"/>
        <a:stretch>
          <a:fillRect/>
        </a:stretch>
      </xdr:blipFill>
      <xdr:spPr>
        <a:xfrm>
          <a:off x="1865630" y="271799050"/>
          <a:ext cx="3093085" cy="1668145"/>
        </a:xfrm>
        <a:prstGeom prst="rect">
          <a:avLst/>
        </a:prstGeom>
        <a:noFill/>
        <a:ln w="9525">
          <a:noFill/>
        </a:ln>
      </xdr:spPr>
    </xdr:pic>
    <xdr:clientData/>
  </xdr:twoCellAnchor>
  <xdr:twoCellAnchor editAs="oneCell">
    <xdr:from>
      <xdr:col>2</xdr:col>
      <xdr:colOff>313690</xdr:colOff>
      <xdr:row>1394</xdr:row>
      <xdr:rowOff>118745</xdr:rowOff>
    </xdr:from>
    <xdr:to>
      <xdr:col>7</xdr:col>
      <xdr:colOff>261620</xdr:colOff>
      <xdr:row>1402</xdr:row>
      <xdr:rowOff>80645</xdr:rowOff>
    </xdr:to>
    <xdr:pic>
      <xdr:nvPicPr>
        <xdr:cNvPr id="273" name="图片 272"/>
        <xdr:cNvPicPr>
          <a:picLocks noChangeAspect="1"/>
        </xdr:cNvPicPr>
      </xdr:nvPicPr>
      <xdr:blipFill>
        <a:blip r:embed="rId183"/>
        <a:stretch>
          <a:fillRect/>
        </a:stretch>
      </xdr:blipFill>
      <xdr:spPr>
        <a:xfrm>
          <a:off x="1856740" y="278953595"/>
          <a:ext cx="2891790" cy="1562100"/>
        </a:xfrm>
        <a:prstGeom prst="rect">
          <a:avLst/>
        </a:prstGeom>
        <a:noFill/>
        <a:ln w="9525">
          <a:noFill/>
        </a:ln>
      </xdr:spPr>
    </xdr:pic>
    <xdr:clientData/>
  </xdr:twoCellAnchor>
  <xdr:twoCellAnchor editAs="oneCell">
    <xdr:from>
      <xdr:col>2</xdr:col>
      <xdr:colOff>181610</xdr:colOff>
      <xdr:row>1406</xdr:row>
      <xdr:rowOff>109220</xdr:rowOff>
    </xdr:from>
    <xdr:to>
      <xdr:col>8</xdr:col>
      <xdr:colOff>236855</xdr:colOff>
      <xdr:row>1415</xdr:row>
      <xdr:rowOff>161925</xdr:rowOff>
    </xdr:to>
    <xdr:pic>
      <xdr:nvPicPr>
        <xdr:cNvPr id="274" name="图片 273"/>
        <xdr:cNvPicPr>
          <a:picLocks noChangeAspect="1"/>
        </xdr:cNvPicPr>
      </xdr:nvPicPr>
      <xdr:blipFill>
        <a:blip r:embed="rId184"/>
        <a:stretch>
          <a:fillRect/>
        </a:stretch>
      </xdr:blipFill>
      <xdr:spPr>
        <a:xfrm>
          <a:off x="1724660" y="281344370"/>
          <a:ext cx="3438525" cy="1852930"/>
        </a:xfrm>
        <a:prstGeom prst="rect">
          <a:avLst/>
        </a:prstGeom>
        <a:noFill/>
        <a:ln w="9525">
          <a:noFill/>
        </a:ln>
      </xdr:spPr>
    </xdr:pic>
    <xdr:clientData/>
  </xdr:twoCellAnchor>
  <xdr:twoCellAnchor editAs="oneCell">
    <xdr:from>
      <xdr:col>2</xdr:col>
      <xdr:colOff>514985</xdr:colOff>
      <xdr:row>1442</xdr:row>
      <xdr:rowOff>172720</xdr:rowOff>
    </xdr:from>
    <xdr:to>
      <xdr:col>8</xdr:col>
      <xdr:colOff>87630</xdr:colOff>
      <xdr:row>1450</xdr:row>
      <xdr:rowOff>166370</xdr:rowOff>
    </xdr:to>
    <xdr:pic>
      <xdr:nvPicPr>
        <xdr:cNvPr id="275" name="图片 274"/>
        <xdr:cNvPicPr>
          <a:picLocks noChangeAspect="1"/>
        </xdr:cNvPicPr>
      </xdr:nvPicPr>
      <xdr:blipFill>
        <a:blip r:embed="rId185"/>
        <a:stretch>
          <a:fillRect/>
        </a:stretch>
      </xdr:blipFill>
      <xdr:spPr>
        <a:xfrm>
          <a:off x="2058035" y="288608770"/>
          <a:ext cx="2955925" cy="1593850"/>
        </a:xfrm>
        <a:prstGeom prst="rect">
          <a:avLst/>
        </a:prstGeom>
        <a:noFill/>
        <a:ln w="9525">
          <a:noFill/>
        </a:ln>
      </xdr:spPr>
    </xdr:pic>
    <xdr:clientData/>
  </xdr:twoCellAnchor>
  <xdr:twoCellAnchor editAs="oneCell">
    <xdr:from>
      <xdr:col>2</xdr:col>
      <xdr:colOff>246380</xdr:colOff>
      <xdr:row>1454</xdr:row>
      <xdr:rowOff>189865</xdr:rowOff>
    </xdr:from>
    <xdr:to>
      <xdr:col>8</xdr:col>
      <xdr:colOff>15875</xdr:colOff>
      <xdr:row>1463</xdr:row>
      <xdr:rowOff>90805</xdr:rowOff>
    </xdr:to>
    <xdr:pic>
      <xdr:nvPicPr>
        <xdr:cNvPr id="276" name="图片 275"/>
        <xdr:cNvPicPr>
          <a:picLocks noChangeAspect="1"/>
        </xdr:cNvPicPr>
      </xdr:nvPicPr>
      <xdr:blipFill>
        <a:blip r:embed="rId186"/>
        <a:stretch>
          <a:fillRect/>
        </a:stretch>
      </xdr:blipFill>
      <xdr:spPr>
        <a:xfrm>
          <a:off x="1789430" y="291026215"/>
          <a:ext cx="3152775" cy="1701165"/>
        </a:xfrm>
        <a:prstGeom prst="rect">
          <a:avLst/>
        </a:prstGeom>
        <a:noFill/>
        <a:ln w="9525">
          <a:noFill/>
        </a:ln>
      </xdr:spPr>
    </xdr:pic>
    <xdr:clientData/>
  </xdr:twoCellAnchor>
  <xdr:twoCellAnchor editAs="oneCell">
    <xdr:from>
      <xdr:col>2</xdr:col>
      <xdr:colOff>299085</xdr:colOff>
      <xdr:row>2210</xdr:row>
      <xdr:rowOff>18415</xdr:rowOff>
    </xdr:from>
    <xdr:to>
      <xdr:col>7</xdr:col>
      <xdr:colOff>362585</xdr:colOff>
      <xdr:row>2218</xdr:row>
      <xdr:rowOff>43180</xdr:rowOff>
    </xdr:to>
    <xdr:pic>
      <xdr:nvPicPr>
        <xdr:cNvPr id="122" name="图片 121"/>
        <xdr:cNvPicPr>
          <a:picLocks noChangeAspect="1"/>
        </xdr:cNvPicPr>
      </xdr:nvPicPr>
      <xdr:blipFill>
        <a:blip r:embed="rId187"/>
        <a:stretch>
          <a:fillRect/>
        </a:stretch>
      </xdr:blipFill>
      <xdr:spPr>
        <a:xfrm>
          <a:off x="1842135" y="442073665"/>
          <a:ext cx="3007360" cy="1624965"/>
        </a:xfrm>
        <a:prstGeom prst="rect">
          <a:avLst/>
        </a:prstGeom>
        <a:noFill/>
        <a:ln w="9525">
          <a:noFill/>
        </a:ln>
      </xdr:spPr>
    </xdr:pic>
    <xdr:clientData/>
  </xdr:twoCellAnchor>
  <xdr:twoCellAnchor editAs="oneCell">
    <xdr:from>
      <xdr:col>2</xdr:col>
      <xdr:colOff>71755</xdr:colOff>
      <xdr:row>2799</xdr:row>
      <xdr:rowOff>169545</xdr:rowOff>
    </xdr:from>
    <xdr:to>
      <xdr:col>3</xdr:col>
      <xdr:colOff>642620</xdr:colOff>
      <xdr:row>2804</xdr:row>
      <xdr:rowOff>0</xdr:rowOff>
    </xdr:to>
    <xdr:pic>
      <xdr:nvPicPr>
        <xdr:cNvPr id="280" name="图片 279"/>
        <xdr:cNvPicPr>
          <a:picLocks noChangeAspect="1"/>
        </xdr:cNvPicPr>
      </xdr:nvPicPr>
      <xdr:blipFill>
        <a:blip r:embed="rId188"/>
        <a:stretch>
          <a:fillRect/>
        </a:stretch>
      </xdr:blipFill>
      <xdr:spPr>
        <a:xfrm flipH="1">
          <a:off x="1614805" y="560039520"/>
          <a:ext cx="1523365" cy="830580"/>
        </a:xfrm>
        <a:prstGeom prst="rect">
          <a:avLst/>
        </a:prstGeom>
        <a:noFill/>
        <a:ln w="9525">
          <a:noFill/>
        </a:ln>
      </xdr:spPr>
    </xdr:pic>
    <xdr:clientData/>
  </xdr:twoCellAnchor>
  <xdr:twoCellAnchor editAs="oneCell">
    <xdr:from>
      <xdr:col>4</xdr:col>
      <xdr:colOff>194945</xdr:colOff>
      <xdr:row>2799</xdr:row>
      <xdr:rowOff>165735</xdr:rowOff>
    </xdr:from>
    <xdr:to>
      <xdr:col>8</xdr:col>
      <xdr:colOff>102870</xdr:colOff>
      <xdr:row>2804</xdr:row>
      <xdr:rowOff>81280</xdr:rowOff>
    </xdr:to>
    <xdr:pic>
      <xdr:nvPicPr>
        <xdr:cNvPr id="282" name="图片 281"/>
        <xdr:cNvPicPr>
          <a:picLocks noChangeAspect="1"/>
        </xdr:cNvPicPr>
      </xdr:nvPicPr>
      <xdr:blipFill>
        <a:blip r:embed="rId189"/>
        <a:stretch>
          <a:fillRect/>
        </a:stretch>
      </xdr:blipFill>
      <xdr:spPr>
        <a:xfrm>
          <a:off x="3336290" y="560035710"/>
          <a:ext cx="1692910" cy="915670"/>
        </a:xfrm>
        <a:prstGeom prst="rect">
          <a:avLst/>
        </a:prstGeom>
        <a:noFill/>
        <a:ln w="9525">
          <a:noFill/>
        </a:ln>
      </xdr:spPr>
    </xdr:pic>
    <xdr:clientData/>
  </xdr:twoCellAnchor>
  <xdr:twoCellAnchor editAs="oneCell">
    <xdr:from>
      <xdr:col>2</xdr:col>
      <xdr:colOff>26035</xdr:colOff>
      <xdr:row>2811</xdr:row>
      <xdr:rowOff>29210</xdr:rowOff>
    </xdr:from>
    <xdr:to>
      <xdr:col>3</xdr:col>
      <xdr:colOff>534035</xdr:colOff>
      <xdr:row>2815</xdr:row>
      <xdr:rowOff>18415</xdr:rowOff>
    </xdr:to>
    <xdr:pic>
      <xdr:nvPicPr>
        <xdr:cNvPr id="283" name="图片 282"/>
        <xdr:cNvPicPr>
          <a:picLocks noChangeAspect="1"/>
        </xdr:cNvPicPr>
      </xdr:nvPicPr>
      <xdr:blipFill>
        <a:blip r:embed="rId190"/>
        <a:stretch>
          <a:fillRect/>
        </a:stretch>
      </xdr:blipFill>
      <xdr:spPr>
        <a:xfrm>
          <a:off x="1569085" y="562299485"/>
          <a:ext cx="1460500" cy="789305"/>
        </a:xfrm>
        <a:prstGeom prst="rect">
          <a:avLst/>
        </a:prstGeom>
        <a:noFill/>
        <a:ln w="9525">
          <a:noFill/>
        </a:ln>
      </xdr:spPr>
    </xdr:pic>
    <xdr:clientData/>
  </xdr:twoCellAnchor>
  <xdr:twoCellAnchor editAs="oneCell">
    <xdr:from>
      <xdr:col>4</xdr:col>
      <xdr:colOff>201295</xdr:colOff>
      <xdr:row>2811</xdr:row>
      <xdr:rowOff>67945</xdr:rowOff>
    </xdr:from>
    <xdr:to>
      <xdr:col>7</xdr:col>
      <xdr:colOff>340995</xdr:colOff>
      <xdr:row>2815</xdr:row>
      <xdr:rowOff>71755</xdr:rowOff>
    </xdr:to>
    <xdr:pic>
      <xdr:nvPicPr>
        <xdr:cNvPr id="284" name="图片 283"/>
        <xdr:cNvPicPr>
          <a:picLocks noChangeAspect="1"/>
        </xdr:cNvPicPr>
      </xdr:nvPicPr>
      <xdr:blipFill>
        <a:blip r:embed="rId191"/>
        <a:stretch>
          <a:fillRect/>
        </a:stretch>
      </xdr:blipFill>
      <xdr:spPr>
        <a:xfrm>
          <a:off x="3342640" y="562338220"/>
          <a:ext cx="1485265" cy="803910"/>
        </a:xfrm>
        <a:prstGeom prst="rect">
          <a:avLst/>
        </a:prstGeom>
        <a:noFill/>
        <a:ln w="9525">
          <a:noFill/>
        </a:ln>
      </xdr:spPr>
    </xdr:pic>
    <xdr:clientData/>
  </xdr:twoCellAnchor>
  <xdr:twoCellAnchor editAs="oneCell">
    <xdr:from>
      <xdr:col>1</xdr:col>
      <xdr:colOff>895350</xdr:colOff>
      <xdr:row>2822</xdr:row>
      <xdr:rowOff>85725</xdr:rowOff>
    </xdr:from>
    <xdr:to>
      <xdr:col>3</xdr:col>
      <xdr:colOff>534035</xdr:colOff>
      <xdr:row>2826</xdr:row>
      <xdr:rowOff>90805</xdr:rowOff>
    </xdr:to>
    <xdr:pic>
      <xdr:nvPicPr>
        <xdr:cNvPr id="285" name="图片 284"/>
        <xdr:cNvPicPr>
          <a:picLocks noChangeAspect="1"/>
        </xdr:cNvPicPr>
      </xdr:nvPicPr>
      <xdr:blipFill>
        <a:blip r:embed="rId192"/>
        <a:stretch>
          <a:fillRect/>
        </a:stretch>
      </xdr:blipFill>
      <xdr:spPr>
        <a:xfrm>
          <a:off x="1541145" y="564556275"/>
          <a:ext cx="1488440" cy="805180"/>
        </a:xfrm>
        <a:prstGeom prst="rect">
          <a:avLst/>
        </a:prstGeom>
        <a:noFill/>
        <a:ln w="9525">
          <a:noFill/>
        </a:ln>
      </xdr:spPr>
    </xdr:pic>
    <xdr:clientData/>
  </xdr:twoCellAnchor>
  <xdr:twoCellAnchor editAs="oneCell">
    <xdr:from>
      <xdr:col>4</xdr:col>
      <xdr:colOff>109220</xdr:colOff>
      <xdr:row>2822</xdr:row>
      <xdr:rowOff>135255</xdr:rowOff>
    </xdr:from>
    <xdr:to>
      <xdr:col>7</xdr:col>
      <xdr:colOff>257810</xdr:colOff>
      <xdr:row>2826</xdr:row>
      <xdr:rowOff>142875</xdr:rowOff>
    </xdr:to>
    <xdr:pic>
      <xdr:nvPicPr>
        <xdr:cNvPr id="286" name="图片 285"/>
        <xdr:cNvPicPr>
          <a:picLocks noChangeAspect="1"/>
        </xdr:cNvPicPr>
      </xdr:nvPicPr>
      <xdr:blipFill>
        <a:blip r:embed="rId193"/>
        <a:stretch>
          <a:fillRect/>
        </a:stretch>
      </xdr:blipFill>
      <xdr:spPr>
        <a:xfrm>
          <a:off x="3250565" y="564605805"/>
          <a:ext cx="1494155" cy="807720"/>
        </a:xfrm>
        <a:prstGeom prst="rect">
          <a:avLst/>
        </a:prstGeom>
        <a:noFill/>
        <a:ln w="9525">
          <a:noFill/>
        </a:ln>
      </xdr:spPr>
    </xdr:pic>
    <xdr:clientData/>
  </xdr:twoCellAnchor>
  <xdr:twoCellAnchor editAs="oneCell">
    <xdr:from>
      <xdr:col>4</xdr:col>
      <xdr:colOff>457835</xdr:colOff>
      <xdr:row>2834</xdr:row>
      <xdr:rowOff>98425</xdr:rowOff>
    </xdr:from>
    <xdr:to>
      <xdr:col>8</xdr:col>
      <xdr:colOff>336550</xdr:colOff>
      <xdr:row>2839</xdr:row>
      <xdr:rowOff>2857</xdr:rowOff>
    </xdr:to>
    <xdr:pic>
      <xdr:nvPicPr>
        <xdr:cNvPr id="287" name="图片 286"/>
        <xdr:cNvPicPr>
          <a:picLocks noChangeAspect="1"/>
        </xdr:cNvPicPr>
      </xdr:nvPicPr>
      <xdr:blipFill>
        <a:blip r:embed="rId194"/>
        <a:stretch>
          <a:fillRect/>
        </a:stretch>
      </xdr:blipFill>
      <xdr:spPr>
        <a:xfrm>
          <a:off x="3599180" y="566969275"/>
          <a:ext cx="1663700" cy="904240"/>
        </a:xfrm>
        <a:prstGeom prst="rect">
          <a:avLst/>
        </a:prstGeom>
        <a:noFill/>
        <a:ln w="9525">
          <a:noFill/>
        </a:ln>
      </xdr:spPr>
    </xdr:pic>
    <xdr:clientData/>
  </xdr:twoCellAnchor>
  <xdr:twoCellAnchor editAs="oneCell">
    <xdr:from>
      <xdr:col>2</xdr:col>
      <xdr:colOff>311150</xdr:colOff>
      <xdr:row>2834</xdr:row>
      <xdr:rowOff>103505</xdr:rowOff>
    </xdr:from>
    <xdr:to>
      <xdr:col>4</xdr:col>
      <xdr:colOff>220345</xdr:colOff>
      <xdr:row>2838</xdr:row>
      <xdr:rowOff>114300</xdr:rowOff>
    </xdr:to>
    <xdr:pic>
      <xdr:nvPicPr>
        <xdr:cNvPr id="288" name="图片 287"/>
        <xdr:cNvPicPr>
          <a:picLocks noChangeAspect="1"/>
        </xdr:cNvPicPr>
      </xdr:nvPicPr>
      <xdr:blipFill>
        <a:blip r:embed="rId195"/>
        <a:stretch>
          <a:fillRect/>
        </a:stretch>
      </xdr:blipFill>
      <xdr:spPr>
        <a:xfrm>
          <a:off x="1854200" y="566974355"/>
          <a:ext cx="1507490" cy="810895"/>
        </a:xfrm>
        <a:prstGeom prst="rect">
          <a:avLst/>
        </a:prstGeom>
        <a:noFill/>
        <a:ln w="9525">
          <a:noFill/>
        </a:ln>
      </xdr:spPr>
    </xdr:pic>
    <xdr:clientData/>
  </xdr:twoCellAnchor>
  <xdr:twoCellAnchor editAs="oneCell">
    <xdr:from>
      <xdr:col>2</xdr:col>
      <xdr:colOff>48260</xdr:colOff>
      <xdr:row>2848</xdr:row>
      <xdr:rowOff>5715</xdr:rowOff>
    </xdr:from>
    <xdr:to>
      <xdr:col>3</xdr:col>
      <xdr:colOff>445135</xdr:colOff>
      <xdr:row>2851</xdr:row>
      <xdr:rowOff>132715</xdr:rowOff>
    </xdr:to>
    <xdr:pic>
      <xdr:nvPicPr>
        <xdr:cNvPr id="289" name="图片 288"/>
        <xdr:cNvPicPr>
          <a:picLocks noChangeAspect="1"/>
        </xdr:cNvPicPr>
      </xdr:nvPicPr>
      <xdr:blipFill>
        <a:blip r:embed="rId196"/>
        <a:stretch>
          <a:fillRect/>
        </a:stretch>
      </xdr:blipFill>
      <xdr:spPr>
        <a:xfrm>
          <a:off x="1591310" y="569676915"/>
          <a:ext cx="1349375" cy="727075"/>
        </a:xfrm>
        <a:prstGeom prst="rect">
          <a:avLst/>
        </a:prstGeom>
        <a:noFill/>
        <a:ln w="9525">
          <a:noFill/>
        </a:ln>
      </xdr:spPr>
    </xdr:pic>
    <xdr:clientData/>
  </xdr:twoCellAnchor>
  <xdr:twoCellAnchor editAs="oneCell">
    <xdr:from>
      <xdr:col>4</xdr:col>
      <xdr:colOff>219710</xdr:colOff>
      <xdr:row>2848</xdr:row>
      <xdr:rowOff>52705</xdr:rowOff>
    </xdr:from>
    <xdr:to>
      <xdr:col>7</xdr:col>
      <xdr:colOff>132715</xdr:colOff>
      <xdr:row>2851</xdr:row>
      <xdr:rowOff>133985</xdr:rowOff>
    </xdr:to>
    <xdr:pic>
      <xdr:nvPicPr>
        <xdr:cNvPr id="290" name="图片 289"/>
        <xdr:cNvPicPr>
          <a:picLocks noChangeAspect="1"/>
        </xdr:cNvPicPr>
      </xdr:nvPicPr>
      <xdr:blipFill>
        <a:blip r:embed="rId197"/>
        <a:stretch>
          <a:fillRect/>
        </a:stretch>
      </xdr:blipFill>
      <xdr:spPr>
        <a:xfrm>
          <a:off x="3361055" y="569723905"/>
          <a:ext cx="1258570" cy="681355"/>
        </a:xfrm>
        <a:prstGeom prst="rect">
          <a:avLst/>
        </a:prstGeom>
        <a:noFill/>
        <a:ln w="9525">
          <a:noFill/>
        </a:ln>
      </xdr:spPr>
    </xdr:pic>
    <xdr:clientData/>
  </xdr:twoCellAnchor>
  <xdr:twoCellAnchor editAs="oneCell">
    <xdr:from>
      <xdr:col>2</xdr:col>
      <xdr:colOff>53340</xdr:colOff>
      <xdr:row>2860</xdr:row>
      <xdr:rowOff>41910</xdr:rowOff>
    </xdr:from>
    <xdr:to>
      <xdr:col>3</xdr:col>
      <xdr:colOff>514985</xdr:colOff>
      <xdr:row>2864</xdr:row>
      <xdr:rowOff>4445</xdr:rowOff>
    </xdr:to>
    <xdr:pic>
      <xdr:nvPicPr>
        <xdr:cNvPr id="291" name="图片 290"/>
        <xdr:cNvPicPr>
          <a:picLocks noChangeAspect="1"/>
        </xdr:cNvPicPr>
      </xdr:nvPicPr>
      <xdr:blipFill>
        <a:blip r:embed="rId198"/>
        <a:stretch>
          <a:fillRect/>
        </a:stretch>
      </xdr:blipFill>
      <xdr:spPr>
        <a:xfrm>
          <a:off x="1596390" y="572113410"/>
          <a:ext cx="1414145" cy="762635"/>
        </a:xfrm>
        <a:prstGeom prst="rect">
          <a:avLst/>
        </a:prstGeom>
        <a:noFill/>
        <a:ln w="9525">
          <a:noFill/>
        </a:ln>
      </xdr:spPr>
    </xdr:pic>
    <xdr:clientData/>
  </xdr:twoCellAnchor>
  <xdr:twoCellAnchor editAs="oneCell">
    <xdr:from>
      <xdr:col>4</xdr:col>
      <xdr:colOff>263525</xdr:colOff>
      <xdr:row>2860</xdr:row>
      <xdr:rowOff>57150</xdr:rowOff>
    </xdr:from>
    <xdr:to>
      <xdr:col>7</xdr:col>
      <xdr:colOff>354330</xdr:colOff>
      <xdr:row>2864</xdr:row>
      <xdr:rowOff>33020</xdr:rowOff>
    </xdr:to>
    <xdr:pic>
      <xdr:nvPicPr>
        <xdr:cNvPr id="292" name="图片 291"/>
        <xdr:cNvPicPr>
          <a:picLocks noChangeAspect="1"/>
        </xdr:cNvPicPr>
      </xdr:nvPicPr>
      <xdr:blipFill>
        <a:blip r:embed="rId199"/>
        <a:stretch>
          <a:fillRect/>
        </a:stretch>
      </xdr:blipFill>
      <xdr:spPr>
        <a:xfrm>
          <a:off x="3404870" y="572128650"/>
          <a:ext cx="1436370" cy="775970"/>
        </a:xfrm>
        <a:prstGeom prst="rect">
          <a:avLst/>
        </a:prstGeom>
        <a:noFill/>
        <a:ln w="9525">
          <a:noFill/>
        </a:ln>
      </xdr:spPr>
    </xdr:pic>
    <xdr:clientData/>
  </xdr:twoCellAnchor>
  <xdr:twoCellAnchor editAs="oneCell">
    <xdr:from>
      <xdr:col>2</xdr:col>
      <xdr:colOff>15875</xdr:colOff>
      <xdr:row>2883</xdr:row>
      <xdr:rowOff>181610</xdr:rowOff>
    </xdr:from>
    <xdr:to>
      <xdr:col>3</xdr:col>
      <xdr:colOff>337185</xdr:colOff>
      <xdr:row>2887</xdr:row>
      <xdr:rowOff>67310</xdr:rowOff>
    </xdr:to>
    <xdr:pic>
      <xdr:nvPicPr>
        <xdr:cNvPr id="294" name="图片 293"/>
        <xdr:cNvPicPr>
          <a:picLocks noChangeAspect="1"/>
        </xdr:cNvPicPr>
      </xdr:nvPicPr>
      <xdr:blipFill>
        <a:blip r:embed="rId200"/>
        <a:stretch>
          <a:fillRect/>
        </a:stretch>
      </xdr:blipFill>
      <xdr:spPr>
        <a:xfrm>
          <a:off x="1558925" y="576853685"/>
          <a:ext cx="1273810" cy="685800"/>
        </a:xfrm>
        <a:prstGeom prst="rect">
          <a:avLst/>
        </a:prstGeom>
        <a:noFill/>
        <a:ln w="9525">
          <a:noFill/>
        </a:ln>
      </xdr:spPr>
    </xdr:pic>
    <xdr:clientData/>
  </xdr:twoCellAnchor>
  <xdr:twoCellAnchor editAs="oneCell">
    <xdr:from>
      <xdr:col>4</xdr:col>
      <xdr:colOff>43815</xdr:colOff>
      <xdr:row>2883</xdr:row>
      <xdr:rowOff>186055</xdr:rowOff>
    </xdr:from>
    <xdr:to>
      <xdr:col>7</xdr:col>
      <xdr:colOff>46990</xdr:colOff>
      <xdr:row>2887</xdr:row>
      <xdr:rowOff>114935</xdr:rowOff>
    </xdr:to>
    <xdr:pic>
      <xdr:nvPicPr>
        <xdr:cNvPr id="295" name="图片 294"/>
        <xdr:cNvPicPr>
          <a:picLocks noChangeAspect="1"/>
        </xdr:cNvPicPr>
      </xdr:nvPicPr>
      <xdr:blipFill>
        <a:blip r:embed="rId201"/>
        <a:stretch>
          <a:fillRect/>
        </a:stretch>
      </xdr:blipFill>
      <xdr:spPr>
        <a:xfrm>
          <a:off x="3185160" y="576858130"/>
          <a:ext cx="1348740" cy="728980"/>
        </a:xfrm>
        <a:prstGeom prst="rect">
          <a:avLst/>
        </a:prstGeom>
        <a:noFill/>
        <a:ln w="9525">
          <a:noFill/>
        </a:ln>
      </xdr:spPr>
    </xdr:pic>
    <xdr:clientData/>
  </xdr:twoCellAnchor>
  <xdr:twoCellAnchor editAs="oneCell">
    <xdr:from>
      <xdr:col>4</xdr:col>
      <xdr:colOff>340995</xdr:colOff>
      <xdr:row>2895</xdr:row>
      <xdr:rowOff>167005</xdr:rowOff>
    </xdr:from>
    <xdr:to>
      <xdr:col>7</xdr:col>
      <xdr:colOff>363220</xdr:colOff>
      <xdr:row>2899</xdr:row>
      <xdr:rowOff>106045</xdr:rowOff>
    </xdr:to>
    <xdr:pic>
      <xdr:nvPicPr>
        <xdr:cNvPr id="296" name="图片 295"/>
        <xdr:cNvPicPr>
          <a:picLocks noChangeAspect="1"/>
        </xdr:cNvPicPr>
      </xdr:nvPicPr>
      <xdr:blipFill>
        <a:blip r:embed="rId202"/>
        <a:stretch>
          <a:fillRect/>
        </a:stretch>
      </xdr:blipFill>
      <xdr:spPr>
        <a:xfrm>
          <a:off x="3482340" y="579239380"/>
          <a:ext cx="1367790" cy="739140"/>
        </a:xfrm>
        <a:prstGeom prst="rect">
          <a:avLst/>
        </a:prstGeom>
        <a:noFill/>
        <a:ln w="9525">
          <a:noFill/>
        </a:ln>
      </xdr:spPr>
    </xdr:pic>
    <xdr:clientData/>
  </xdr:twoCellAnchor>
  <xdr:twoCellAnchor editAs="oneCell">
    <xdr:from>
      <xdr:col>2</xdr:col>
      <xdr:colOff>173355</xdr:colOff>
      <xdr:row>2895</xdr:row>
      <xdr:rowOff>187325</xdr:rowOff>
    </xdr:from>
    <xdr:to>
      <xdr:col>3</xdr:col>
      <xdr:colOff>563880</xdr:colOff>
      <xdr:row>2899</xdr:row>
      <xdr:rowOff>109855</xdr:rowOff>
    </xdr:to>
    <xdr:pic>
      <xdr:nvPicPr>
        <xdr:cNvPr id="297" name="图片 296"/>
        <xdr:cNvPicPr>
          <a:picLocks noChangeAspect="1"/>
        </xdr:cNvPicPr>
      </xdr:nvPicPr>
      <xdr:blipFill>
        <a:blip r:embed="rId203"/>
        <a:stretch>
          <a:fillRect/>
        </a:stretch>
      </xdr:blipFill>
      <xdr:spPr>
        <a:xfrm>
          <a:off x="1716405" y="579259700"/>
          <a:ext cx="1343025" cy="722630"/>
        </a:xfrm>
        <a:prstGeom prst="rect">
          <a:avLst/>
        </a:prstGeom>
        <a:noFill/>
        <a:ln w="9525">
          <a:noFill/>
        </a:ln>
      </xdr:spPr>
    </xdr:pic>
    <xdr:clientData/>
  </xdr:twoCellAnchor>
  <xdr:twoCellAnchor editAs="oneCell">
    <xdr:from>
      <xdr:col>2</xdr:col>
      <xdr:colOff>43815</xdr:colOff>
      <xdr:row>2907</xdr:row>
      <xdr:rowOff>11430</xdr:rowOff>
    </xdr:from>
    <xdr:to>
      <xdr:col>4</xdr:col>
      <xdr:colOff>173990</xdr:colOff>
      <xdr:row>2911</xdr:row>
      <xdr:rowOff>142875</xdr:rowOff>
    </xdr:to>
    <xdr:pic>
      <xdr:nvPicPr>
        <xdr:cNvPr id="153" name="图片 152"/>
        <xdr:cNvPicPr>
          <a:picLocks noChangeAspect="1"/>
        </xdr:cNvPicPr>
      </xdr:nvPicPr>
      <xdr:blipFill>
        <a:blip r:embed="rId204"/>
        <a:stretch>
          <a:fillRect/>
        </a:stretch>
      </xdr:blipFill>
      <xdr:spPr>
        <a:xfrm>
          <a:off x="1586865" y="581484105"/>
          <a:ext cx="1728470" cy="931545"/>
        </a:xfrm>
        <a:prstGeom prst="rect">
          <a:avLst/>
        </a:prstGeom>
        <a:noFill/>
        <a:ln w="9525">
          <a:noFill/>
        </a:ln>
      </xdr:spPr>
    </xdr:pic>
    <xdr:clientData/>
  </xdr:twoCellAnchor>
  <xdr:twoCellAnchor editAs="oneCell">
    <xdr:from>
      <xdr:col>4</xdr:col>
      <xdr:colOff>283845</xdr:colOff>
      <xdr:row>2906</xdr:row>
      <xdr:rowOff>199390</xdr:rowOff>
    </xdr:from>
    <xdr:to>
      <xdr:col>8</xdr:col>
      <xdr:colOff>287655</xdr:colOff>
      <xdr:row>2911</xdr:row>
      <xdr:rowOff>167005</xdr:rowOff>
    </xdr:to>
    <xdr:pic>
      <xdr:nvPicPr>
        <xdr:cNvPr id="154" name="图片 153"/>
        <xdr:cNvPicPr>
          <a:picLocks noChangeAspect="1"/>
        </xdr:cNvPicPr>
      </xdr:nvPicPr>
      <xdr:blipFill>
        <a:blip r:embed="rId205"/>
        <a:stretch>
          <a:fillRect/>
        </a:stretch>
      </xdr:blipFill>
      <xdr:spPr>
        <a:xfrm>
          <a:off x="3425190" y="581472040"/>
          <a:ext cx="1788795" cy="967740"/>
        </a:xfrm>
        <a:prstGeom prst="rect">
          <a:avLst/>
        </a:prstGeom>
        <a:noFill/>
        <a:ln w="9525">
          <a:noFill/>
        </a:ln>
      </xdr:spPr>
    </xdr:pic>
    <xdr:clientData/>
  </xdr:twoCellAnchor>
  <xdr:twoCellAnchor editAs="oneCell">
    <xdr:from>
      <xdr:col>2</xdr:col>
      <xdr:colOff>0</xdr:colOff>
      <xdr:row>2917</xdr:row>
      <xdr:rowOff>0</xdr:rowOff>
    </xdr:from>
    <xdr:to>
      <xdr:col>2</xdr:col>
      <xdr:colOff>57150</xdr:colOff>
      <xdr:row>2917</xdr:row>
      <xdr:rowOff>28575</xdr:rowOff>
    </xdr:to>
    <xdr:pic>
      <xdr:nvPicPr>
        <xdr:cNvPr id="156" name="图片 155"/>
        <xdr:cNvPicPr>
          <a:picLocks noChangeAspect="1"/>
        </xdr:cNvPicPr>
      </xdr:nvPicPr>
      <xdr:blipFill>
        <a:blip r:embed="rId206"/>
        <a:stretch>
          <a:fillRect/>
        </a:stretch>
      </xdr:blipFill>
      <xdr:spPr>
        <a:xfrm>
          <a:off x="1543050" y="583472925"/>
          <a:ext cx="57150" cy="28575"/>
        </a:xfrm>
        <a:prstGeom prst="rect">
          <a:avLst/>
        </a:prstGeom>
        <a:noFill/>
        <a:ln w="9525">
          <a:noFill/>
        </a:ln>
      </xdr:spPr>
    </xdr:pic>
    <xdr:clientData/>
  </xdr:twoCellAnchor>
  <xdr:twoCellAnchor editAs="oneCell">
    <xdr:from>
      <xdr:col>2</xdr:col>
      <xdr:colOff>0</xdr:colOff>
      <xdr:row>2917</xdr:row>
      <xdr:rowOff>0</xdr:rowOff>
    </xdr:from>
    <xdr:to>
      <xdr:col>2</xdr:col>
      <xdr:colOff>57150</xdr:colOff>
      <xdr:row>2917</xdr:row>
      <xdr:rowOff>28575</xdr:rowOff>
    </xdr:to>
    <xdr:pic>
      <xdr:nvPicPr>
        <xdr:cNvPr id="157" name="图片 156"/>
        <xdr:cNvPicPr>
          <a:picLocks noChangeAspect="1"/>
        </xdr:cNvPicPr>
      </xdr:nvPicPr>
      <xdr:blipFill>
        <a:blip r:embed="rId206"/>
        <a:stretch>
          <a:fillRect/>
        </a:stretch>
      </xdr:blipFill>
      <xdr:spPr>
        <a:xfrm>
          <a:off x="1543050" y="583472925"/>
          <a:ext cx="57150" cy="28575"/>
        </a:xfrm>
        <a:prstGeom prst="rect">
          <a:avLst/>
        </a:prstGeom>
        <a:noFill/>
        <a:ln w="9525">
          <a:noFill/>
        </a:ln>
      </xdr:spPr>
    </xdr:pic>
    <xdr:clientData/>
  </xdr:twoCellAnchor>
  <xdr:twoCellAnchor editAs="oneCell">
    <xdr:from>
      <xdr:col>2</xdr:col>
      <xdr:colOff>15240</xdr:colOff>
      <xdr:row>2942</xdr:row>
      <xdr:rowOff>124460</xdr:rowOff>
    </xdr:from>
    <xdr:to>
      <xdr:col>3</xdr:col>
      <xdr:colOff>405765</xdr:colOff>
      <xdr:row>2946</xdr:row>
      <xdr:rowOff>48260</xdr:rowOff>
    </xdr:to>
    <xdr:pic>
      <xdr:nvPicPr>
        <xdr:cNvPr id="165" name="图片 164"/>
        <xdr:cNvPicPr>
          <a:picLocks noChangeAspect="1"/>
        </xdr:cNvPicPr>
      </xdr:nvPicPr>
      <xdr:blipFill>
        <a:blip r:embed="rId207"/>
        <a:stretch>
          <a:fillRect/>
        </a:stretch>
      </xdr:blipFill>
      <xdr:spPr>
        <a:xfrm>
          <a:off x="1558290" y="588598010"/>
          <a:ext cx="1343025" cy="723900"/>
        </a:xfrm>
        <a:prstGeom prst="rect">
          <a:avLst/>
        </a:prstGeom>
        <a:noFill/>
        <a:ln w="9525">
          <a:noFill/>
        </a:ln>
      </xdr:spPr>
    </xdr:pic>
    <xdr:clientData/>
  </xdr:twoCellAnchor>
  <xdr:twoCellAnchor editAs="oneCell">
    <xdr:from>
      <xdr:col>3</xdr:col>
      <xdr:colOff>605790</xdr:colOff>
      <xdr:row>2942</xdr:row>
      <xdr:rowOff>157480</xdr:rowOff>
    </xdr:from>
    <xdr:to>
      <xdr:col>7</xdr:col>
      <xdr:colOff>204470</xdr:colOff>
      <xdr:row>2947</xdr:row>
      <xdr:rowOff>17145</xdr:rowOff>
    </xdr:to>
    <xdr:pic>
      <xdr:nvPicPr>
        <xdr:cNvPr id="166" name="图片 165"/>
        <xdr:cNvPicPr>
          <a:picLocks noChangeAspect="1"/>
        </xdr:cNvPicPr>
      </xdr:nvPicPr>
      <xdr:blipFill>
        <a:blip r:embed="rId208"/>
        <a:stretch>
          <a:fillRect/>
        </a:stretch>
      </xdr:blipFill>
      <xdr:spPr>
        <a:xfrm>
          <a:off x="3101340" y="588631030"/>
          <a:ext cx="1590040" cy="859790"/>
        </a:xfrm>
        <a:prstGeom prst="rect">
          <a:avLst/>
        </a:prstGeom>
        <a:noFill/>
        <a:ln w="9525">
          <a:noFill/>
        </a:ln>
      </xdr:spPr>
    </xdr:pic>
    <xdr:clientData/>
  </xdr:twoCellAnchor>
  <xdr:twoCellAnchor editAs="oneCell">
    <xdr:from>
      <xdr:col>2</xdr:col>
      <xdr:colOff>15240</xdr:colOff>
      <xdr:row>2956</xdr:row>
      <xdr:rowOff>36195</xdr:rowOff>
    </xdr:from>
    <xdr:to>
      <xdr:col>3</xdr:col>
      <xdr:colOff>454025</xdr:colOff>
      <xdr:row>2960</xdr:row>
      <xdr:rowOff>0</xdr:rowOff>
    </xdr:to>
    <xdr:pic>
      <xdr:nvPicPr>
        <xdr:cNvPr id="167" name="图片 166"/>
        <xdr:cNvPicPr>
          <a:picLocks noChangeAspect="1"/>
        </xdr:cNvPicPr>
      </xdr:nvPicPr>
      <xdr:blipFill>
        <a:blip r:embed="rId209"/>
        <a:stretch>
          <a:fillRect/>
        </a:stretch>
      </xdr:blipFill>
      <xdr:spPr>
        <a:xfrm>
          <a:off x="1558290" y="591310095"/>
          <a:ext cx="1391285" cy="763905"/>
        </a:xfrm>
        <a:prstGeom prst="rect">
          <a:avLst/>
        </a:prstGeom>
        <a:noFill/>
        <a:ln w="9525">
          <a:noFill/>
        </a:ln>
      </xdr:spPr>
    </xdr:pic>
    <xdr:clientData/>
  </xdr:twoCellAnchor>
  <xdr:twoCellAnchor editAs="oneCell">
    <xdr:from>
      <xdr:col>4</xdr:col>
      <xdr:colOff>30480</xdr:colOff>
      <xdr:row>2956</xdr:row>
      <xdr:rowOff>48895</xdr:rowOff>
    </xdr:from>
    <xdr:to>
      <xdr:col>7</xdr:col>
      <xdr:colOff>283845</xdr:colOff>
      <xdr:row>2960</xdr:row>
      <xdr:rowOff>114300</xdr:rowOff>
    </xdr:to>
    <xdr:pic>
      <xdr:nvPicPr>
        <xdr:cNvPr id="170" name="图片 169"/>
        <xdr:cNvPicPr>
          <a:picLocks noChangeAspect="1"/>
        </xdr:cNvPicPr>
      </xdr:nvPicPr>
      <xdr:blipFill>
        <a:blip r:embed="rId210"/>
        <a:stretch>
          <a:fillRect/>
        </a:stretch>
      </xdr:blipFill>
      <xdr:spPr>
        <a:xfrm>
          <a:off x="3171825" y="591322795"/>
          <a:ext cx="1598930" cy="865505"/>
        </a:xfrm>
        <a:prstGeom prst="rect">
          <a:avLst/>
        </a:prstGeom>
        <a:noFill/>
        <a:ln w="9525">
          <a:noFill/>
        </a:ln>
      </xdr:spPr>
    </xdr:pic>
    <xdr:clientData/>
  </xdr:twoCellAnchor>
  <xdr:twoCellAnchor editAs="oneCell">
    <xdr:from>
      <xdr:col>1</xdr:col>
      <xdr:colOff>847725</xdr:colOff>
      <xdr:row>2967</xdr:row>
      <xdr:rowOff>80010</xdr:rowOff>
    </xdr:from>
    <xdr:to>
      <xdr:col>3</xdr:col>
      <xdr:colOff>603250</xdr:colOff>
      <xdr:row>2971</xdr:row>
      <xdr:rowOff>147320</xdr:rowOff>
    </xdr:to>
    <xdr:pic>
      <xdr:nvPicPr>
        <xdr:cNvPr id="171" name="图片 170"/>
        <xdr:cNvPicPr>
          <a:picLocks noChangeAspect="1"/>
        </xdr:cNvPicPr>
      </xdr:nvPicPr>
      <xdr:blipFill>
        <a:blip r:embed="rId211"/>
        <a:stretch>
          <a:fillRect/>
        </a:stretch>
      </xdr:blipFill>
      <xdr:spPr>
        <a:xfrm>
          <a:off x="1493520" y="593554185"/>
          <a:ext cx="1605280" cy="867410"/>
        </a:xfrm>
        <a:prstGeom prst="rect">
          <a:avLst/>
        </a:prstGeom>
        <a:noFill/>
        <a:ln w="9525">
          <a:noFill/>
        </a:ln>
      </xdr:spPr>
    </xdr:pic>
    <xdr:clientData/>
  </xdr:twoCellAnchor>
  <xdr:twoCellAnchor editAs="oneCell">
    <xdr:from>
      <xdr:col>4</xdr:col>
      <xdr:colOff>234950</xdr:colOff>
      <xdr:row>2967</xdr:row>
      <xdr:rowOff>100330</xdr:rowOff>
    </xdr:from>
    <xdr:to>
      <xdr:col>8</xdr:col>
      <xdr:colOff>88900</xdr:colOff>
      <xdr:row>2971</xdr:row>
      <xdr:rowOff>176530</xdr:rowOff>
    </xdr:to>
    <xdr:pic>
      <xdr:nvPicPr>
        <xdr:cNvPr id="224" name="图片 223"/>
        <xdr:cNvPicPr>
          <a:picLocks noChangeAspect="1"/>
        </xdr:cNvPicPr>
      </xdr:nvPicPr>
      <xdr:blipFill>
        <a:blip r:embed="rId212"/>
        <a:stretch>
          <a:fillRect/>
        </a:stretch>
      </xdr:blipFill>
      <xdr:spPr>
        <a:xfrm>
          <a:off x="3376295" y="593574505"/>
          <a:ext cx="1638935" cy="876300"/>
        </a:xfrm>
        <a:prstGeom prst="rect">
          <a:avLst/>
        </a:prstGeom>
        <a:noFill/>
        <a:ln w="9525">
          <a:noFill/>
        </a:ln>
      </xdr:spPr>
    </xdr:pic>
    <xdr:clientData/>
  </xdr:twoCellAnchor>
  <xdr:twoCellAnchor editAs="oneCell">
    <xdr:from>
      <xdr:col>2</xdr:col>
      <xdr:colOff>62865</xdr:colOff>
      <xdr:row>2979</xdr:row>
      <xdr:rowOff>82550</xdr:rowOff>
    </xdr:from>
    <xdr:to>
      <xdr:col>3</xdr:col>
      <xdr:colOff>627380</xdr:colOff>
      <xdr:row>2983</xdr:row>
      <xdr:rowOff>99695</xdr:rowOff>
    </xdr:to>
    <xdr:pic>
      <xdr:nvPicPr>
        <xdr:cNvPr id="225" name="图片 224"/>
        <xdr:cNvPicPr>
          <a:picLocks noChangeAspect="1"/>
        </xdr:cNvPicPr>
      </xdr:nvPicPr>
      <xdr:blipFill>
        <a:blip r:embed="rId213"/>
        <a:stretch>
          <a:fillRect/>
        </a:stretch>
      </xdr:blipFill>
      <xdr:spPr>
        <a:xfrm>
          <a:off x="1605915" y="595957025"/>
          <a:ext cx="1517015" cy="817245"/>
        </a:xfrm>
        <a:prstGeom prst="rect">
          <a:avLst/>
        </a:prstGeom>
        <a:noFill/>
        <a:ln w="9525">
          <a:noFill/>
        </a:ln>
      </xdr:spPr>
    </xdr:pic>
    <xdr:clientData/>
  </xdr:twoCellAnchor>
  <xdr:twoCellAnchor editAs="oneCell">
    <xdr:from>
      <xdr:col>4</xdr:col>
      <xdr:colOff>150495</xdr:colOff>
      <xdr:row>2979</xdr:row>
      <xdr:rowOff>83820</xdr:rowOff>
    </xdr:from>
    <xdr:to>
      <xdr:col>8</xdr:col>
      <xdr:colOff>85725</xdr:colOff>
      <xdr:row>2984</xdr:row>
      <xdr:rowOff>13335</xdr:rowOff>
    </xdr:to>
    <xdr:pic>
      <xdr:nvPicPr>
        <xdr:cNvPr id="258" name="图片 257"/>
        <xdr:cNvPicPr>
          <a:picLocks noChangeAspect="1"/>
        </xdr:cNvPicPr>
      </xdr:nvPicPr>
      <xdr:blipFill>
        <a:blip r:embed="rId214"/>
        <a:stretch>
          <a:fillRect/>
        </a:stretch>
      </xdr:blipFill>
      <xdr:spPr>
        <a:xfrm>
          <a:off x="3291840" y="595958295"/>
          <a:ext cx="1720215" cy="929640"/>
        </a:xfrm>
        <a:prstGeom prst="rect">
          <a:avLst/>
        </a:prstGeom>
        <a:noFill/>
        <a:ln w="9525">
          <a:noFill/>
        </a:ln>
      </xdr:spPr>
    </xdr:pic>
    <xdr:clientData/>
  </xdr:twoCellAnchor>
  <xdr:twoCellAnchor editAs="oneCell">
    <xdr:from>
      <xdr:col>4</xdr:col>
      <xdr:colOff>598170</xdr:colOff>
      <xdr:row>2992</xdr:row>
      <xdr:rowOff>5080</xdr:rowOff>
    </xdr:from>
    <xdr:to>
      <xdr:col>8</xdr:col>
      <xdr:colOff>262890</xdr:colOff>
      <xdr:row>2996</xdr:row>
      <xdr:rowOff>0</xdr:rowOff>
    </xdr:to>
    <xdr:pic>
      <xdr:nvPicPr>
        <xdr:cNvPr id="264" name="图片 263"/>
        <xdr:cNvPicPr>
          <a:picLocks noChangeAspect="1"/>
        </xdr:cNvPicPr>
      </xdr:nvPicPr>
      <xdr:blipFill>
        <a:blip r:embed="rId215"/>
        <a:stretch>
          <a:fillRect/>
        </a:stretch>
      </xdr:blipFill>
      <xdr:spPr>
        <a:xfrm>
          <a:off x="3739515" y="598479880"/>
          <a:ext cx="1449705" cy="795020"/>
        </a:xfrm>
        <a:prstGeom prst="rect">
          <a:avLst/>
        </a:prstGeom>
        <a:noFill/>
        <a:ln w="9525">
          <a:noFill/>
        </a:ln>
      </xdr:spPr>
    </xdr:pic>
    <xdr:clientData/>
  </xdr:twoCellAnchor>
  <xdr:twoCellAnchor editAs="oneCell">
    <xdr:from>
      <xdr:col>2</xdr:col>
      <xdr:colOff>238760</xdr:colOff>
      <xdr:row>2992</xdr:row>
      <xdr:rowOff>2540</xdr:rowOff>
    </xdr:from>
    <xdr:to>
      <xdr:col>4</xdr:col>
      <xdr:colOff>156210</xdr:colOff>
      <xdr:row>2996</xdr:row>
      <xdr:rowOff>19050</xdr:rowOff>
    </xdr:to>
    <xdr:pic>
      <xdr:nvPicPr>
        <xdr:cNvPr id="272" name="图片 271"/>
        <xdr:cNvPicPr>
          <a:picLocks noChangeAspect="1"/>
        </xdr:cNvPicPr>
      </xdr:nvPicPr>
      <xdr:blipFill>
        <a:blip r:embed="rId216"/>
        <a:stretch>
          <a:fillRect/>
        </a:stretch>
      </xdr:blipFill>
      <xdr:spPr>
        <a:xfrm>
          <a:off x="1781810" y="598477340"/>
          <a:ext cx="1515745" cy="816610"/>
        </a:xfrm>
        <a:prstGeom prst="rect">
          <a:avLst/>
        </a:prstGeom>
        <a:noFill/>
        <a:ln w="9525">
          <a:noFill/>
        </a:ln>
      </xdr:spPr>
    </xdr:pic>
    <xdr:clientData/>
  </xdr:twoCellAnchor>
  <xdr:twoCellAnchor editAs="oneCell">
    <xdr:from>
      <xdr:col>5</xdr:col>
      <xdr:colOff>57785</xdr:colOff>
      <xdr:row>3003</xdr:row>
      <xdr:rowOff>137795</xdr:rowOff>
    </xdr:from>
    <xdr:to>
      <xdr:col>8</xdr:col>
      <xdr:colOff>175260</xdr:colOff>
      <xdr:row>3007</xdr:row>
      <xdr:rowOff>14605</xdr:rowOff>
    </xdr:to>
    <xdr:pic>
      <xdr:nvPicPr>
        <xdr:cNvPr id="277" name="图片 276"/>
        <xdr:cNvPicPr>
          <a:picLocks noChangeAspect="1"/>
        </xdr:cNvPicPr>
      </xdr:nvPicPr>
      <xdr:blipFill>
        <a:blip r:embed="rId217"/>
        <a:stretch>
          <a:fillRect/>
        </a:stretch>
      </xdr:blipFill>
      <xdr:spPr>
        <a:xfrm flipV="1">
          <a:off x="3844925" y="600812870"/>
          <a:ext cx="1256665" cy="676910"/>
        </a:xfrm>
        <a:prstGeom prst="rect">
          <a:avLst/>
        </a:prstGeom>
        <a:noFill/>
        <a:ln w="9525">
          <a:noFill/>
        </a:ln>
      </xdr:spPr>
    </xdr:pic>
    <xdr:clientData/>
  </xdr:twoCellAnchor>
  <xdr:twoCellAnchor editAs="oneCell">
    <xdr:from>
      <xdr:col>2</xdr:col>
      <xdr:colOff>81280</xdr:colOff>
      <xdr:row>3003</xdr:row>
      <xdr:rowOff>130175</xdr:rowOff>
    </xdr:from>
    <xdr:to>
      <xdr:col>3</xdr:col>
      <xdr:colOff>400050</xdr:colOff>
      <xdr:row>3007</xdr:row>
      <xdr:rowOff>14605</xdr:rowOff>
    </xdr:to>
    <xdr:pic>
      <xdr:nvPicPr>
        <xdr:cNvPr id="278" name="图片 277"/>
        <xdr:cNvPicPr>
          <a:picLocks noChangeAspect="1"/>
        </xdr:cNvPicPr>
      </xdr:nvPicPr>
      <xdr:blipFill>
        <a:blip r:embed="rId218"/>
        <a:stretch>
          <a:fillRect/>
        </a:stretch>
      </xdr:blipFill>
      <xdr:spPr>
        <a:xfrm>
          <a:off x="1624330" y="600805250"/>
          <a:ext cx="1271270" cy="684530"/>
        </a:xfrm>
        <a:prstGeom prst="rect">
          <a:avLst/>
        </a:prstGeom>
        <a:noFill/>
        <a:ln w="9525">
          <a:noFill/>
        </a:ln>
      </xdr:spPr>
    </xdr:pic>
    <xdr:clientData/>
  </xdr:twoCellAnchor>
  <xdr:twoCellAnchor editAs="oneCell">
    <xdr:from>
      <xdr:col>2</xdr:col>
      <xdr:colOff>53340</xdr:colOff>
      <xdr:row>3025</xdr:row>
      <xdr:rowOff>155575</xdr:rowOff>
    </xdr:from>
    <xdr:to>
      <xdr:col>4</xdr:col>
      <xdr:colOff>76835</xdr:colOff>
      <xdr:row>3030</xdr:row>
      <xdr:rowOff>27940</xdr:rowOff>
    </xdr:to>
    <xdr:pic>
      <xdr:nvPicPr>
        <xdr:cNvPr id="281" name="图片 280"/>
        <xdr:cNvPicPr>
          <a:picLocks noChangeAspect="1"/>
        </xdr:cNvPicPr>
      </xdr:nvPicPr>
      <xdr:blipFill>
        <a:blip r:embed="rId219"/>
        <a:stretch>
          <a:fillRect/>
        </a:stretch>
      </xdr:blipFill>
      <xdr:spPr>
        <a:xfrm>
          <a:off x="1596390" y="605231200"/>
          <a:ext cx="1621790" cy="872490"/>
        </a:xfrm>
        <a:prstGeom prst="rect">
          <a:avLst/>
        </a:prstGeom>
        <a:noFill/>
        <a:ln w="9525">
          <a:noFill/>
        </a:ln>
      </xdr:spPr>
    </xdr:pic>
    <xdr:clientData/>
  </xdr:twoCellAnchor>
  <xdr:twoCellAnchor editAs="oneCell">
    <xdr:from>
      <xdr:col>4</xdr:col>
      <xdr:colOff>372110</xdr:colOff>
      <xdr:row>3025</xdr:row>
      <xdr:rowOff>167005</xdr:rowOff>
    </xdr:from>
    <xdr:to>
      <xdr:col>8</xdr:col>
      <xdr:colOff>188595</xdr:colOff>
      <xdr:row>3030</xdr:row>
      <xdr:rowOff>33655</xdr:rowOff>
    </xdr:to>
    <xdr:pic>
      <xdr:nvPicPr>
        <xdr:cNvPr id="293" name="图片 292"/>
        <xdr:cNvPicPr>
          <a:picLocks noChangeAspect="1"/>
        </xdr:cNvPicPr>
      </xdr:nvPicPr>
      <xdr:blipFill>
        <a:blip r:embed="rId220"/>
        <a:stretch>
          <a:fillRect/>
        </a:stretch>
      </xdr:blipFill>
      <xdr:spPr>
        <a:xfrm>
          <a:off x="3513455" y="605242630"/>
          <a:ext cx="1601470" cy="866775"/>
        </a:xfrm>
        <a:prstGeom prst="rect">
          <a:avLst/>
        </a:prstGeom>
        <a:noFill/>
        <a:ln w="9525">
          <a:noFill/>
        </a:ln>
      </xdr:spPr>
    </xdr:pic>
    <xdr:clientData/>
  </xdr:twoCellAnchor>
  <xdr:twoCellAnchor editAs="oneCell">
    <xdr:from>
      <xdr:col>2</xdr:col>
      <xdr:colOff>77470</xdr:colOff>
      <xdr:row>3037</xdr:row>
      <xdr:rowOff>106680</xdr:rowOff>
    </xdr:from>
    <xdr:to>
      <xdr:col>4</xdr:col>
      <xdr:colOff>111760</xdr:colOff>
      <xdr:row>3041</xdr:row>
      <xdr:rowOff>176530</xdr:rowOff>
    </xdr:to>
    <xdr:pic>
      <xdr:nvPicPr>
        <xdr:cNvPr id="298" name="图片 297"/>
        <xdr:cNvPicPr>
          <a:picLocks noChangeAspect="1"/>
        </xdr:cNvPicPr>
      </xdr:nvPicPr>
      <xdr:blipFill>
        <a:blip r:embed="rId221"/>
        <a:stretch>
          <a:fillRect/>
        </a:stretch>
      </xdr:blipFill>
      <xdr:spPr>
        <a:xfrm>
          <a:off x="1620520" y="607582605"/>
          <a:ext cx="1632585" cy="869950"/>
        </a:xfrm>
        <a:prstGeom prst="rect">
          <a:avLst/>
        </a:prstGeom>
        <a:noFill/>
        <a:ln w="9525">
          <a:noFill/>
        </a:ln>
      </xdr:spPr>
    </xdr:pic>
    <xdr:clientData/>
  </xdr:twoCellAnchor>
  <xdr:twoCellAnchor editAs="oneCell">
    <xdr:from>
      <xdr:col>4</xdr:col>
      <xdr:colOff>342265</xdr:colOff>
      <xdr:row>3037</xdr:row>
      <xdr:rowOff>147320</xdr:rowOff>
    </xdr:from>
    <xdr:to>
      <xdr:col>8</xdr:col>
      <xdr:colOff>231140</xdr:colOff>
      <xdr:row>3042</xdr:row>
      <xdr:rowOff>52705</xdr:rowOff>
    </xdr:to>
    <xdr:pic>
      <xdr:nvPicPr>
        <xdr:cNvPr id="299" name="图片 298"/>
        <xdr:cNvPicPr>
          <a:picLocks noChangeAspect="1"/>
        </xdr:cNvPicPr>
      </xdr:nvPicPr>
      <xdr:blipFill>
        <a:blip r:embed="rId222"/>
        <a:stretch>
          <a:fillRect/>
        </a:stretch>
      </xdr:blipFill>
      <xdr:spPr>
        <a:xfrm>
          <a:off x="3483610" y="607623245"/>
          <a:ext cx="1673860" cy="905510"/>
        </a:xfrm>
        <a:prstGeom prst="rect">
          <a:avLst/>
        </a:prstGeom>
        <a:noFill/>
        <a:ln w="9525">
          <a:noFill/>
        </a:ln>
      </xdr:spPr>
    </xdr:pic>
    <xdr:clientData/>
  </xdr:twoCellAnchor>
  <xdr:twoCellAnchor editAs="oneCell">
    <xdr:from>
      <xdr:col>1</xdr:col>
      <xdr:colOff>861060</xdr:colOff>
      <xdr:row>3050</xdr:row>
      <xdr:rowOff>111125</xdr:rowOff>
    </xdr:from>
    <xdr:to>
      <xdr:col>3</xdr:col>
      <xdr:colOff>613410</xdr:colOff>
      <xdr:row>3054</xdr:row>
      <xdr:rowOff>175895</xdr:rowOff>
    </xdr:to>
    <xdr:pic>
      <xdr:nvPicPr>
        <xdr:cNvPr id="300" name="图片 299"/>
        <xdr:cNvPicPr>
          <a:picLocks noChangeAspect="1"/>
        </xdr:cNvPicPr>
      </xdr:nvPicPr>
      <xdr:blipFill>
        <a:blip r:embed="rId223"/>
        <a:stretch>
          <a:fillRect/>
        </a:stretch>
      </xdr:blipFill>
      <xdr:spPr>
        <a:xfrm>
          <a:off x="1506855" y="610187375"/>
          <a:ext cx="1602105" cy="864870"/>
        </a:xfrm>
        <a:prstGeom prst="rect">
          <a:avLst/>
        </a:prstGeom>
        <a:noFill/>
        <a:ln w="9525">
          <a:noFill/>
        </a:ln>
      </xdr:spPr>
    </xdr:pic>
    <xdr:clientData/>
  </xdr:twoCellAnchor>
  <xdr:twoCellAnchor editAs="oneCell">
    <xdr:from>
      <xdr:col>4</xdr:col>
      <xdr:colOff>245110</xdr:colOff>
      <xdr:row>3050</xdr:row>
      <xdr:rowOff>88900</xdr:rowOff>
    </xdr:from>
    <xdr:to>
      <xdr:col>8</xdr:col>
      <xdr:colOff>49530</xdr:colOff>
      <xdr:row>3054</xdr:row>
      <xdr:rowOff>147955</xdr:rowOff>
    </xdr:to>
    <xdr:pic>
      <xdr:nvPicPr>
        <xdr:cNvPr id="301" name="图片 300"/>
        <xdr:cNvPicPr>
          <a:picLocks noChangeAspect="1"/>
        </xdr:cNvPicPr>
      </xdr:nvPicPr>
      <xdr:blipFill>
        <a:blip r:embed="rId224"/>
        <a:stretch>
          <a:fillRect/>
        </a:stretch>
      </xdr:blipFill>
      <xdr:spPr>
        <a:xfrm>
          <a:off x="3386455" y="610165150"/>
          <a:ext cx="1589405" cy="859155"/>
        </a:xfrm>
        <a:prstGeom prst="rect">
          <a:avLst/>
        </a:prstGeom>
        <a:noFill/>
        <a:ln w="9525">
          <a:noFill/>
        </a:ln>
      </xdr:spPr>
    </xdr:pic>
    <xdr:clientData/>
  </xdr:twoCellAnchor>
  <xdr:twoCellAnchor editAs="oneCell">
    <xdr:from>
      <xdr:col>2</xdr:col>
      <xdr:colOff>73660</xdr:colOff>
      <xdr:row>3063</xdr:row>
      <xdr:rowOff>125730</xdr:rowOff>
    </xdr:from>
    <xdr:to>
      <xdr:col>3</xdr:col>
      <xdr:colOff>478155</xdr:colOff>
      <xdr:row>3067</xdr:row>
      <xdr:rowOff>57150</xdr:rowOff>
    </xdr:to>
    <xdr:pic>
      <xdr:nvPicPr>
        <xdr:cNvPr id="302" name="图片 301"/>
        <xdr:cNvPicPr>
          <a:picLocks noChangeAspect="1"/>
        </xdr:cNvPicPr>
      </xdr:nvPicPr>
      <xdr:blipFill>
        <a:blip r:embed="rId225"/>
        <a:stretch>
          <a:fillRect/>
        </a:stretch>
      </xdr:blipFill>
      <xdr:spPr>
        <a:xfrm>
          <a:off x="1616710" y="612802305"/>
          <a:ext cx="1356995" cy="731520"/>
        </a:xfrm>
        <a:prstGeom prst="rect">
          <a:avLst/>
        </a:prstGeom>
        <a:noFill/>
        <a:ln w="9525">
          <a:noFill/>
        </a:ln>
      </xdr:spPr>
    </xdr:pic>
    <xdr:clientData/>
  </xdr:twoCellAnchor>
  <xdr:twoCellAnchor editAs="oneCell">
    <xdr:from>
      <xdr:col>4</xdr:col>
      <xdr:colOff>131445</xdr:colOff>
      <xdr:row>3063</xdr:row>
      <xdr:rowOff>26035</xdr:rowOff>
    </xdr:from>
    <xdr:to>
      <xdr:col>7</xdr:col>
      <xdr:colOff>357505</xdr:colOff>
      <xdr:row>3067</xdr:row>
      <xdr:rowOff>76200</xdr:rowOff>
    </xdr:to>
    <xdr:pic>
      <xdr:nvPicPr>
        <xdr:cNvPr id="303" name="图片 302"/>
        <xdr:cNvPicPr>
          <a:picLocks noChangeAspect="1"/>
        </xdr:cNvPicPr>
      </xdr:nvPicPr>
      <xdr:blipFill>
        <a:blip r:embed="rId226"/>
        <a:stretch>
          <a:fillRect/>
        </a:stretch>
      </xdr:blipFill>
      <xdr:spPr>
        <a:xfrm>
          <a:off x="3272790" y="612702610"/>
          <a:ext cx="1571625" cy="850265"/>
        </a:xfrm>
        <a:prstGeom prst="rect">
          <a:avLst/>
        </a:prstGeom>
        <a:noFill/>
        <a:ln w="9525">
          <a:noFill/>
        </a:ln>
      </xdr:spPr>
    </xdr:pic>
    <xdr:clientData/>
  </xdr:twoCellAnchor>
  <xdr:twoCellAnchor editAs="oneCell">
    <xdr:from>
      <xdr:col>2</xdr:col>
      <xdr:colOff>49530</xdr:colOff>
      <xdr:row>3073</xdr:row>
      <xdr:rowOff>105410</xdr:rowOff>
    </xdr:from>
    <xdr:to>
      <xdr:col>4</xdr:col>
      <xdr:colOff>36195</xdr:colOff>
      <xdr:row>3077</xdr:row>
      <xdr:rowOff>161290</xdr:rowOff>
    </xdr:to>
    <xdr:pic>
      <xdr:nvPicPr>
        <xdr:cNvPr id="305" name="图片 304"/>
        <xdr:cNvPicPr>
          <a:picLocks noChangeAspect="1"/>
        </xdr:cNvPicPr>
      </xdr:nvPicPr>
      <xdr:blipFill>
        <a:blip r:embed="rId227"/>
        <a:stretch>
          <a:fillRect/>
        </a:stretch>
      </xdr:blipFill>
      <xdr:spPr>
        <a:xfrm>
          <a:off x="1592580" y="614782235"/>
          <a:ext cx="1584960" cy="855980"/>
        </a:xfrm>
        <a:prstGeom prst="rect">
          <a:avLst/>
        </a:prstGeom>
        <a:noFill/>
        <a:ln w="9525">
          <a:noFill/>
        </a:ln>
      </xdr:spPr>
    </xdr:pic>
    <xdr:clientData/>
  </xdr:twoCellAnchor>
  <xdr:twoCellAnchor editAs="oneCell">
    <xdr:from>
      <xdr:col>4</xdr:col>
      <xdr:colOff>254635</xdr:colOff>
      <xdr:row>3073</xdr:row>
      <xdr:rowOff>78105</xdr:rowOff>
    </xdr:from>
    <xdr:to>
      <xdr:col>8</xdr:col>
      <xdr:colOff>157480</xdr:colOff>
      <xdr:row>3078</xdr:row>
      <xdr:rowOff>0</xdr:rowOff>
    </xdr:to>
    <xdr:pic>
      <xdr:nvPicPr>
        <xdr:cNvPr id="306" name="图片 305"/>
        <xdr:cNvPicPr>
          <a:picLocks noChangeAspect="1"/>
        </xdr:cNvPicPr>
      </xdr:nvPicPr>
      <xdr:blipFill>
        <a:blip r:embed="rId228"/>
        <a:stretch>
          <a:fillRect/>
        </a:stretch>
      </xdr:blipFill>
      <xdr:spPr>
        <a:xfrm>
          <a:off x="3395980" y="614754930"/>
          <a:ext cx="1687830" cy="922020"/>
        </a:xfrm>
        <a:prstGeom prst="rect">
          <a:avLst/>
        </a:prstGeom>
        <a:noFill/>
        <a:ln w="9525">
          <a:noFill/>
        </a:ln>
      </xdr:spPr>
    </xdr:pic>
    <xdr:clientData/>
  </xdr:twoCellAnchor>
  <xdr:twoCellAnchor editAs="oneCell">
    <xdr:from>
      <xdr:col>2</xdr:col>
      <xdr:colOff>53340</xdr:colOff>
      <xdr:row>3085</xdr:row>
      <xdr:rowOff>112395</xdr:rowOff>
    </xdr:from>
    <xdr:to>
      <xdr:col>4</xdr:col>
      <xdr:colOff>101600</xdr:colOff>
      <xdr:row>3090</xdr:row>
      <xdr:rowOff>0</xdr:rowOff>
    </xdr:to>
    <xdr:pic>
      <xdr:nvPicPr>
        <xdr:cNvPr id="307" name="图片 306"/>
        <xdr:cNvPicPr>
          <a:picLocks noChangeAspect="1"/>
        </xdr:cNvPicPr>
      </xdr:nvPicPr>
      <xdr:blipFill>
        <a:blip r:embed="rId229"/>
        <a:stretch>
          <a:fillRect/>
        </a:stretch>
      </xdr:blipFill>
      <xdr:spPr>
        <a:xfrm>
          <a:off x="1596390" y="617189520"/>
          <a:ext cx="1646555" cy="887730"/>
        </a:xfrm>
        <a:prstGeom prst="rect">
          <a:avLst/>
        </a:prstGeom>
        <a:noFill/>
        <a:ln w="9525">
          <a:noFill/>
        </a:ln>
      </xdr:spPr>
    </xdr:pic>
    <xdr:clientData/>
  </xdr:twoCellAnchor>
  <xdr:twoCellAnchor editAs="oneCell">
    <xdr:from>
      <xdr:col>4</xdr:col>
      <xdr:colOff>300990</xdr:colOff>
      <xdr:row>3085</xdr:row>
      <xdr:rowOff>195580</xdr:rowOff>
    </xdr:from>
    <xdr:to>
      <xdr:col>7</xdr:col>
      <xdr:colOff>407035</xdr:colOff>
      <xdr:row>3090</xdr:row>
      <xdr:rowOff>0</xdr:rowOff>
    </xdr:to>
    <xdr:pic>
      <xdr:nvPicPr>
        <xdr:cNvPr id="308" name="图片 307"/>
        <xdr:cNvPicPr>
          <a:picLocks noChangeAspect="1"/>
        </xdr:cNvPicPr>
      </xdr:nvPicPr>
      <xdr:blipFill>
        <a:blip r:embed="rId230"/>
        <a:stretch>
          <a:fillRect/>
        </a:stretch>
      </xdr:blipFill>
      <xdr:spPr>
        <a:xfrm>
          <a:off x="3442335" y="617272705"/>
          <a:ext cx="1451610" cy="804545"/>
        </a:xfrm>
        <a:prstGeom prst="rect">
          <a:avLst/>
        </a:prstGeom>
        <a:noFill/>
        <a:ln w="9525">
          <a:noFill/>
        </a:ln>
      </xdr:spPr>
    </xdr:pic>
    <xdr:clientData/>
  </xdr:twoCellAnchor>
  <xdr:twoCellAnchor editAs="oneCell">
    <xdr:from>
      <xdr:col>2</xdr:col>
      <xdr:colOff>16510</xdr:colOff>
      <xdr:row>3098</xdr:row>
      <xdr:rowOff>140970</xdr:rowOff>
    </xdr:from>
    <xdr:to>
      <xdr:col>3</xdr:col>
      <xdr:colOff>564515</xdr:colOff>
      <xdr:row>3102</xdr:row>
      <xdr:rowOff>148590</xdr:rowOff>
    </xdr:to>
    <xdr:pic>
      <xdr:nvPicPr>
        <xdr:cNvPr id="309" name="图片 308"/>
        <xdr:cNvPicPr>
          <a:picLocks noChangeAspect="1"/>
        </xdr:cNvPicPr>
      </xdr:nvPicPr>
      <xdr:blipFill>
        <a:blip r:embed="rId231"/>
        <a:stretch>
          <a:fillRect/>
        </a:stretch>
      </xdr:blipFill>
      <xdr:spPr>
        <a:xfrm>
          <a:off x="1559560" y="619818420"/>
          <a:ext cx="1500505" cy="807720"/>
        </a:xfrm>
        <a:prstGeom prst="rect">
          <a:avLst/>
        </a:prstGeom>
        <a:noFill/>
        <a:ln w="9525">
          <a:noFill/>
        </a:ln>
      </xdr:spPr>
    </xdr:pic>
    <xdr:clientData/>
  </xdr:twoCellAnchor>
  <xdr:twoCellAnchor editAs="oneCell">
    <xdr:from>
      <xdr:col>4</xdr:col>
      <xdr:colOff>404495</xdr:colOff>
      <xdr:row>3098</xdr:row>
      <xdr:rowOff>121285</xdr:rowOff>
    </xdr:from>
    <xdr:to>
      <xdr:col>8</xdr:col>
      <xdr:colOff>1270</xdr:colOff>
      <xdr:row>3102</xdr:row>
      <xdr:rowOff>66675</xdr:rowOff>
    </xdr:to>
    <xdr:pic>
      <xdr:nvPicPr>
        <xdr:cNvPr id="310" name="图片 309"/>
        <xdr:cNvPicPr>
          <a:picLocks noChangeAspect="1"/>
        </xdr:cNvPicPr>
      </xdr:nvPicPr>
      <xdr:blipFill>
        <a:blip r:embed="rId232"/>
        <a:stretch>
          <a:fillRect/>
        </a:stretch>
      </xdr:blipFill>
      <xdr:spPr>
        <a:xfrm>
          <a:off x="3545840" y="619798735"/>
          <a:ext cx="1381760" cy="745490"/>
        </a:xfrm>
        <a:prstGeom prst="rect">
          <a:avLst/>
        </a:prstGeom>
        <a:noFill/>
        <a:ln w="9525">
          <a:noFill/>
        </a:ln>
      </xdr:spPr>
    </xdr:pic>
    <xdr:clientData/>
  </xdr:twoCellAnchor>
  <xdr:twoCellAnchor editAs="oneCell">
    <xdr:from>
      <xdr:col>2</xdr:col>
      <xdr:colOff>15875</xdr:colOff>
      <xdr:row>3122</xdr:row>
      <xdr:rowOff>107315</xdr:rowOff>
    </xdr:from>
    <xdr:to>
      <xdr:col>3</xdr:col>
      <xdr:colOff>551815</xdr:colOff>
      <xdr:row>3126</xdr:row>
      <xdr:rowOff>108585</xdr:rowOff>
    </xdr:to>
    <xdr:pic>
      <xdr:nvPicPr>
        <xdr:cNvPr id="312" name="图片 311"/>
        <xdr:cNvPicPr>
          <a:picLocks noChangeAspect="1"/>
        </xdr:cNvPicPr>
      </xdr:nvPicPr>
      <xdr:blipFill>
        <a:blip r:embed="rId233"/>
        <a:stretch>
          <a:fillRect/>
        </a:stretch>
      </xdr:blipFill>
      <xdr:spPr>
        <a:xfrm>
          <a:off x="1558925" y="624585365"/>
          <a:ext cx="1488440" cy="801370"/>
        </a:xfrm>
        <a:prstGeom prst="rect">
          <a:avLst/>
        </a:prstGeom>
        <a:noFill/>
        <a:ln w="9525">
          <a:noFill/>
        </a:ln>
      </xdr:spPr>
    </xdr:pic>
    <xdr:clientData/>
  </xdr:twoCellAnchor>
  <xdr:twoCellAnchor editAs="oneCell">
    <xdr:from>
      <xdr:col>4</xdr:col>
      <xdr:colOff>167005</xdr:colOff>
      <xdr:row>3122</xdr:row>
      <xdr:rowOff>80010</xdr:rowOff>
    </xdr:from>
    <xdr:to>
      <xdr:col>7</xdr:col>
      <xdr:colOff>400685</xdr:colOff>
      <xdr:row>3126</xdr:row>
      <xdr:rowOff>133350</xdr:rowOff>
    </xdr:to>
    <xdr:pic>
      <xdr:nvPicPr>
        <xdr:cNvPr id="313" name="图片 312"/>
        <xdr:cNvPicPr>
          <a:picLocks noChangeAspect="1"/>
        </xdr:cNvPicPr>
      </xdr:nvPicPr>
      <xdr:blipFill>
        <a:blip r:embed="rId234"/>
        <a:stretch>
          <a:fillRect/>
        </a:stretch>
      </xdr:blipFill>
      <xdr:spPr>
        <a:xfrm>
          <a:off x="3308350" y="624558060"/>
          <a:ext cx="1579245" cy="853440"/>
        </a:xfrm>
        <a:prstGeom prst="rect">
          <a:avLst/>
        </a:prstGeom>
        <a:noFill/>
        <a:ln w="9525">
          <a:noFill/>
        </a:ln>
      </xdr:spPr>
    </xdr:pic>
    <xdr:clientData/>
  </xdr:twoCellAnchor>
  <xdr:twoCellAnchor editAs="oneCell">
    <xdr:from>
      <xdr:col>2</xdr:col>
      <xdr:colOff>37465</xdr:colOff>
      <xdr:row>3134</xdr:row>
      <xdr:rowOff>36195</xdr:rowOff>
    </xdr:from>
    <xdr:to>
      <xdr:col>3</xdr:col>
      <xdr:colOff>535305</xdr:colOff>
      <xdr:row>3138</xdr:row>
      <xdr:rowOff>18415</xdr:rowOff>
    </xdr:to>
    <xdr:pic>
      <xdr:nvPicPr>
        <xdr:cNvPr id="314" name="图片 313"/>
        <xdr:cNvPicPr>
          <a:picLocks noChangeAspect="1"/>
        </xdr:cNvPicPr>
      </xdr:nvPicPr>
      <xdr:blipFill>
        <a:blip r:embed="rId235"/>
        <a:stretch>
          <a:fillRect/>
        </a:stretch>
      </xdr:blipFill>
      <xdr:spPr>
        <a:xfrm>
          <a:off x="1580515" y="626914545"/>
          <a:ext cx="1450340" cy="782320"/>
        </a:xfrm>
        <a:prstGeom prst="rect">
          <a:avLst/>
        </a:prstGeom>
        <a:noFill/>
        <a:ln w="9525">
          <a:noFill/>
        </a:ln>
      </xdr:spPr>
    </xdr:pic>
    <xdr:clientData/>
  </xdr:twoCellAnchor>
  <xdr:twoCellAnchor editAs="oneCell">
    <xdr:from>
      <xdr:col>4</xdr:col>
      <xdr:colOff>465455</xdr:colOff>
      <xdr:row>3134</xdr:row>
      <xdr:rowOff>88900</xdr:rowOff>
    </xdr:from>
    <xdr:to>
      <xdr:col>8</xdr:col>
      <xdr:colOff>98425</xdr:colOff>
      <xdr:row>3138</xdr:row>
      <xdr:rowOff>52705</xdr:rowOff>
    </xdr:to>
    <xdr:pic>
      <xdr:nvPicPr>
        <xdr:cNvPr id="315" name="图片 314"/>
        <xdr:cNvPicPr>
          <a:picLocks noChangeAspect="1"/>
        </xdr:cNvPicPr>
      </xdr:nvPicPr>
      <xdr:blipFill>
        <a:blip r:embed="rId236"/>
        <a:stretch>
          <a:fillRect/>
        </a:stretch>
      </xdr:blipFill>
      <xdr:spPr>
        <a:xfrm>
          <a:off x="3606800" y="626967250"/>
          <a:ext cx="1417955" cy="763905"/>
        </a:xfrm>
        <a:prstGeom prst="rect">
          <a:avLst/>
        </a:prstGeom>
        <a:noFill/>
        <a:ln w="9525">
          <a:noFill/>
        </a:ln>
      </xdr:spPr>
    </xdr:pic>
    <xdr:clientData/>
  </xdr:twoCellAnchor>
  <xdr:twoCellAnchor editAs="oneCell">
    <xdr:from>
      <xdr:col>2</xdr:col>
      <xdr:colOff>67945</xdr:colOff>
      <xdr:row>3146</xdr:row>
      <xdr:rowOff>90170</xdr:rowOff>
    </xdr:from>
    <xdr:to>
      <xdr:col>4</xdr:col>
      <xdr:colOff>36830</xdr:colOff>
      <xdr:row>3150</xdr:row>
      <xdr:rowOff>133985</xdr:rowOff>
    </xdr:to>
    <xdr:pic>
      <xdr:nvPicPr>
        <xdr:cNvPr id="316" name="图片 315"/>
        <xdr:cNvPicPr>
          <a:picLocks noChangeAspect="1"/>
        </xdr:cNvPicPr>
      </xdr:nvPicPr>
      <xdr:blipFill>
        <a:blip r:embed="rId237"/>
        <a:stretch>
          <a:fillRect/>
        </a:stretch>
      </xdr:blipFill>
      <xdr:spPr>
        <a:xfrm>
          <a:off x="1610995" y="629368820"/>
          <a:ext cx="1567180" cy="843915"/>
        </a:xfrm>
        <a:prstGeom prst="rect">
          <a:avLst/>
        </a:prstGeom>
        <a:noFill/>
        <a:ln w="9525">
          <a:noFill/>
        </a:ln>
      </xdr:spPr>
    </xdr:pic>
    <xdr:clientData/>
  </xdr:twoCellAnchor>
  <xdr:twoCellAnchor editAs="oneCell">
    <xdr:from>
      <xdr:col>4</xdr:col>
      <xdr:colOff>286385</xdr:colOff>
      <xdr:row>3146</xdr:row>
      <xdr:rowOff>95885</xdr:rowOff>
    </xdr:from>
    <xdr:to>
      <xdr:col>8</xdr:col>
      <xdr:colOff>277495</xdr:colOff>
      <xdr:row>3151</xdr:row>
      <xdr:rowOff>53340</xdr:rowOff>
    </xdr:to>
    <xdr:pic>
      <xdr:nvPicPr>
        <xdr:cNvPr id="317" name="图片 316"/>
        <xdr:cNvPicPr>
          <a:picLocks noChangeAspect="1"/>
        </xdr:cNvPicPr>
      </xdr:nvPicPr>
      <xdr:blipFill>
        <a:blip r:embed="rId238"/>
        <a:stretch>
          <a:fillRect/>
        </a:stretch>
      </xdr:blipFill>
      <xdr:spPr>
        <a:xfrm>
          <a:off x="3427730" y="629374535"/>
          <a:ext cx="1776095" cy="957580"/>
        </a:xfrm>
        <a:prstGeom prst="rect">
          <a:avLst/>
        </a:prstGeom>
        <a:noFill/>
        <a:ln w="9525">
          <a:noFill/>
        </a:ln>
      </xdr:spPr>
    </xdr:pic>
    <xdr:clientData/>
  </xdr:twoCellAnchor>
  <xdr:twoCellAnchor editAs="oneCell">
    <xdr:from>
      <xdr:col>1</xdr:col>
      <xdr:colOff>893445</xdr:colOff>
      <xdr:row>3170</xdr:row>
      <xdr:rowOff>200660</xdr:rowOff>
    </xdr:from>
    <xdr:to>
      <xdr:col>3</xdr:col>
      <xdr:colOff>624840</xdr:colOff>
      <xdr:row>3175</xdr:row>
      <xdr:rowOff>52705</xdr:rowOff>
    </xdr:to>
    <xdr:pic>
      <xdr:nvPicPr>
        <xdr:cNvPr id="323" name="图片 322"/>
        <xdr:cNvPicPr>
          <a:picLocks noChangeAspect="1"/>
        </xdr:cNvPicPr>
      </xdr:nvPicPr>
      <xdr:blipFill>
        <a:blip r:embed="rId239"/>
        <a:stretch>
          <a:fillRect/>
        </a:stretch>
      </xdr:blipFill>
      <xdr:spPr>
        <a:xfrm>
          <a:off x="1539240" y="634279275"/>
          <a:ext cx="1581150" cy="852805"/>
        </a:xfrm>
        <a:prstGeom prst="rect">
          <a:avLst/>
        </a:prstGeom>
        <a:noFill/>
        <a:ln w="9525">
          <a:noFill/>
        </a:ln>
      </xdr:spPr>
    </xdr:pic>
    <xdr:clientData/>
  </xdr:twoCellAnchor>
  <xdr:twoCellAnchor editAs="oneCell">
    <xdr:from>
      <xdr:col>4</xdr:col>
      <xdr:colOff>234950</xdr:colOff>
      <xdr:row>3170</xdr:row>
      <xdr:rowOff>161925</xdr:rowOff>
    </xdr:from>
    <xdr:to>
      <xdr:col>8</xdr:col>
      <xdr:colOff>251460</xdr:colOff>
      <xdr:row>3175</xdr:row>
      <xdr:rowOff>133350</xdr:rowOff>
    </xdr:to>
    <xdr:pic>
      <xdr:nvPicPr>
        <xdr:cNvPr id="324" name="图片 323"/>
        <xdr:cNvPicPr>
          <a:picLocks noChangeAspect="1"/>
        </xdr:cNvPicPr>
      </xdr:nvPicPr>
      <xdr:blipFill>
        <a:blip r:embed="rId240"/>
        <a:stretch>
          <a:fillRect/>
        </a:stretch>
      </xdr:blipFill>
      <xdr:spPr>
        <a:xfrm>
          <a:off x="3376295" y="634241175"/>
          <a:ext cx="1801495" cy="971550"/>
        </a:xfrm>
        <a:prstGeom prst="rect">
          <a:avLst/>
        </a:prstGeom>
        <a:noFill/>
        <a:ln w="9525">
          <a:noFill/>
        </a:ln>
      </xdr:spPr>
    </xdr:pic>
    <xdr:clientData/>
  </xdr:twoCellAnchor>
  <xdr:twoCellAnchor editAs="oneCell">
    <xdr:from>
      <xdr:col>2</xdr:col>
      <xdr:colOff>81280</xdr:colOff>
      <xdr:row>3182</xdr:row>
      <xdr:rowOff>104140</xdr:rowOff>
    </xdr:from>
    <xdr:to>
      <xdr:col>3</xdr:col>
      <xdr:colOff>617855</xdr:colOff>
      <xdr:row>3186</xdr:row>
      <xdr:rowOff>105410</xdr:rowOff>
    </xdr:to>
    <xdr:pic>
      <xdr:nvPicPr>
        <xdr:cNvPr id="325" name="图片 324"/>
        <xdr:cNvPicPr>
          <a:picLocks noChangeAspect="1"/>
        </xdr:cNvPicPr>
      </xdr:nvPicPr>
      <xdr:blipFill>
        <a:blip r:embed="rId241"/>
        <a:stretch>
          <a:fillRect/>
        </a:stretch>
      </xdr:blipFill>
      <xdr:spPr>
        <a:xfrm>
          <a:off x="1624330" y="636583690"/>
          <a:ext cx="1489075" cy="801370"/>
        </a:xfrm>
        <a:prstGeom prst="rect">
          <a:avLst/>
        </a:prstGeom>
        <a:noFill/>
        <a:ln w="9525">
          <a:noFill/>
        </a:ln>
      </xdr:spPr>
    </xdr:pic>
    <xdr:clientData/>
  </xdr:twoCellAnchor>
  <xdr:twoCellAnchor editAs="oneCell">
    <xdr:from>
      <xdr:col>4</xdr:col>
      <xdr:colOff>109220</xdr:colOff>
      <xdr:row>3182</xdr:row>
      <xdr:rowOff>104140</xdr:rowOff>
    </xdr:from>
    <xdr:to>
      <xdr:col>8</xdr:col>
      <xdr:colOff>77470</xdr:colOff>
      <xdr:row>3187</xdr:row>
      <xdr:rowOff>52705</xdr:rowOff>
    </xdr:to>
    <xdr:pic>
      <xdr:nvPicPr>
        <xdr:cNvPr id="326" name="图片 325"/>
        <xdr:cNvPicPr>
          <a:picLocks noChangeAspect="1"/>
        </xdr:cNvPicPr>
      </xdr:nvPicPr>
      <xdr:blipFill>
        <a:blip r:embed="rId242"/>
        <a:stretch>
          <a:fillRect/>
        </a:stretch>
      </xdr:blipFill>
      <xdr:spPr>
        <a:xfrm>
          <a:off x="3250565" y="636583690"/>
          <a:ext cx="1753235" cy="948690"/>
        </a:xfrm>
        <a:prstGeom prst="rect">
          <a:avLst/>
        </a:prstGeom>
        <a:noFill/>
        <a:ln w="9525">
          <a:noFill/>
        </a:ln>
      </xdr:spPr>
    </xdr:pic>
    <xdr:clientData/>
  </xdr:twoCellAnchor>
  <xdr:twoCellAnchor editAs="oneCell">
    <xdr:from>
      <xdr:col>1</xdr:col>
      <xdr:colOff>895985</xdr:colOff>
      <xdr:row>3194</xdr:row>
      <xdr:rowOff>191770</xdr:rowOff>
    </xdr:from>
    <xdr:to>
      <xdr:col>3</xdr:col>
      <xdr:colOff>508635</xdr:colOff>
      <xdr:row>3199</xdr:row>
      <xdr:rowOff>0</xdr:rowOff>
    </xdr:to>
    <xdr:pic>
      <xdr:nvPicPr>
        <xdr:cNvPr id="327" name="图片 326"/>
        <xdr:cNvPicPr>
          <a:picLocks noChangeAspect="1"/>
        </xdr:cNvPicPr>
      </xdr:nvPicPr>
      <xdr:blipFill>
        <a:blip r:embed="rId243"/>
        <a:stretch>
          <a:fillRect/>
        </a:stretch>
      </xdr:blipFill>
      <xdr:spPr>
        <a:xfrm>
          <a:off x="1541780" y="639071620"/>
          <a:ext cx="1462405" cy="808355"/>
        </a:xfrm>
        <a:prstGeom prst="rect">
          <a:avLst/>
        </a:prstGeom>
        <a:noFill/>
        <a:ln w="9525">
          <a:noFill/>
        </a:ln>
      </xdr:spPr>
    </xdr:pic>
    <xdr:clientData/>
  </xdr:twoCellAnchor>
  <xdr:twoCellAnchor editAs="oneCell">
    <xdr:from>
      <xdr:col>4</xdr:col>
      <xdr:colOff>187325</xdr:colOff>
      <xdr:row>3194</xdr:row>
      <xdr:rowOff>128905</xdr:rowOff>
    </xdr:from>
    <xdr:to>
      <xdr:col>9</xdr:col>
      <xdr:colOff>17780</xdr:colOff>
      <xdr:row>3200</xdr:row>
      <xdr:rowOff>0</xdr:rowOff>
    </xdr:to>
    <xdr:pic>
      <xdr:nvPicPr>
        <xdr:cNvPr id="328" name="图片 327"/>
        <xdr:cNvPicPr>
          <a:picLocks noChangeAspect="1"/>
        </xdr:cNvPicPr>
      </xdr:nvPicPr>
      <xdr:blipFill>
        <a:blip r:embed="rId244"/>
        <a:stretch>
          <a:fillRect/>
        </a:stretch>
      </xdr:blipFill>
      <xdr:spPr>
        <a:xfrm>
          <a:off x="3328670" y="639008755"/>
          <a:ext cx="1983105" cy="1071245"/>
        </a:xfrm>
        <a:prstGeom prst="rect">
          <a:avLst/>
        </a:prstGeom>
        <a:noFill/>
        <a:ln w="9525">
          <a:noFill/>
        </a:ln>
      </xdr:spPr>
    </xdr:pic>
    <xdr:clientData/>
  </xdr:twoCellAnchor>
  <xdr:twoCellAnchor editAs="oneCell">
    <xdr:from>
      <xdr:col>1</xdr:col>
      <xdr:colOff>895985</xdr:colOff>
      <xdr:row>3206</xdr:row>
      <xdr:rowOff>15875</xdr:rowOff>
    </xdr:from>
    <xdr:to>
      <xdr:col>3</xdr:col>
      <xdr:colOff>581025</xdr:colOff>
      <xdr:row>3210</xdr:row>
      <xdr:rowOff>42545</xdr:rowOff>
    </xdr:to>
    <xdr:pic>
      <xdr:nvPicPr>
        <xdr:cNvPr id="329" name="图片 328"/>
        <xdr:cNvPicPr>
          <a:picLocks noChangeAspect="1"/>
        </xdr:cNvPicPr>
      </xdr:nvPicPr>
      <xdr:blipFill>
        <a:blip r:embed="rId245"/>
        <a:stretch>
          <a:fillRect/>
        </a:stretch>
      </xdr:blipFill>
      <xdr:spPr>
        <a:xfrm>
          <a:off x="1541780" y="641296025"/>
          <a:ext cx="1534795" cy="826770"/>
        </a:xfrm>
        <a:prstGeom prst="rect">
          <a:avLst/>
        </a:prstGeom>
        <a:noFill/>
        <a:ln w="9525">
          <a:noFill/>
        </a:ln>
      </xdr:spPr>
    </xdr:pic>
    <xdr:clientData/>
  </xdr:twoCellAnchor>
  <xdr:twoCellAnchor editAs="oneCell">
    <xdr:from>
      <xdr:col>4</xdr:col>
      <xdr:colOff>429895</xdr:colOff>
      <xdr:row>3206</xdr:row>
      <xdr:rowOff>55880</xdr:rowOff>
    </xdr:from>
    <xdr:to>
      <xdr:col>7</xdr:col>
      <xdr:colOff>389255</xdr:colOff>
      <xdr:row>3209</xdr:row>
      <xdr:rowOff>161925</xdr:rowOff>
    </xdr:to>
    <xdr:pic>
      <xdr:nvPicPr>
        <xdr:cNvPr id="330" name="图片 329"/>
        <xdr:cNvPicPr>
          <a:picLocks noChangeAspect="1"/>
        </xdr:cNvPicPr>
      </xdr:nvPicPr>
      <xdr:blipFill>
        <a:blip r:embed="rId246"/>
        <a:stretch>
          <a:fillRect/>
        </a:stretch>
      </xdr:blipFill>
      <xdr:spPr>
        <a:xfrm>
          <a:off x="3571240" y="641336030"/>
          <a:ext cx="1304925" cy="706120"/>
        </a:xfrm>
        <a:prstGeom prst="rect">
          <a:avLst/>
        </a:prstGeom>
        <a:noFill/>
        <a:ln w="9525">
          <a:noFill/>
        </a:ln>
      </xdr:spPr>
    </xdr:pic>
    <xdr:clientData/>
  </xdr:twoCellAnchor>
  <xdr:twoCellAnchor editAs="oneCell">
    <xdr:from>
      <xdr:col>2</xdr:col>
      <xdr:colOff>26035</xdr:colOff>
      <xdr:row>3218</xdr:row>
      <xdr:rowOff>123825</xdr:rowOff>
    </xdr:from>
    <xdr:to>
      <xdr:col>4</xdr:col>
      <xdr:colOff>263525</xdr:colOff>
      <xdr:row>3223</xdr:row>
      <xdr:rowOff>114300</xdr:rowOff>
    </xdr:to>
    <xdr:pic>
      <xdr:nvPicPr>
        <xdr:cNvPr id="331" name="图片 330"/>
        <xdr:cNvPicPr>
          <a:picLocks noChangeAspect="1"/>
        </xdr:cNvPicPr>
      </xdr:nvPicPr>
      <xdr:blipFill>
        <a:blip r:embed="rId247"/>
        <a:stretch>
          <a:fillRect/>
        </a:stretch>
      </xdr:blipFill>
      <xdr:spPr>
        <a:xfrm>
          <a:off x="1569085" y="643804275"/>
          <a:ext cx="1835785" cy="990600"/>
        </a:xfrm>
        <a:prstGeom prst="rect">
          <a:avLst/>
        </a:prstGeom>
        <a:noFill/>
        <a:ln w="9525">
          <a:noFill/>
        </a:ln>
      </xdr:spPr>
    </xdr:pic>
    <xdr:clientData/>
  </xdr:twoCellAnchor>
  <xdr:twoCellAnchor editAs="oneCell">
    <xdr:from>
      <xdr:col>4</xdr:col>
      <xdr:colOff>444500</xdr:colOff>
      <xdr:row>3219</xdr:row>
      <xdr:rowOff>5715</xdr:rowOff>
    </xdr:from>
    <xdr:to>
      <xdr:col>8</xdr:col>
      <xdr:colOff>356870</xdr:colOff>
      <xdr:row>3223</xdr:row>
      <xdr:rowOff>123190</xdr:rowOff>
    </xdr:to>
    <xdr:pic>
      <xdr:nvPicPr>
        <xdr:cNvPr id="332" name="图片 331"/>
        <xdr:cNvPicPr>
          <a:picLocks noChangeAspect="1"/>
        </xdr:cNvPicPr>
      </xdr:nvPicPr>
      <xdr:blipFill>
        <a:blip r:embed="rId248"/>
        <a:stretch>
          <a:fillRect/>
        </a:stretch>
      </xdr:blipFill>
      <xdr:spPr>
        <a:xfrm>
          <a:off x="3585845" y="643886190"/>
          <a:ext cx="1697355" cy="917575"/>
        </a:xfrm>
        <a:prstGeom prst="rect">
          <a:avLst/>
        </a:prstGeom>
        <a:noFill/>
        <a:ln w="9525">
          <a:noFill/>
        </a:ln>
      </xdr:spPr>
    </xdr:pic>
    <xdr:clientData/>
  </xdr:twoCellAnchor>
  <xdr:twoCellAnchor editAs="oneCell">
    <xdr:from>
      <xdr:col>2</xdr:col>
      <xdr:colOff>81915</xdr:colOff>
      <xdr:row>3231</xdr:row>
      <xdr:rowOff>74295</xdr:rowOff>
    </xdr:from>
    <xdr:to>
      <xdr:col>3</xdr:col>
      <xdr:colOff>581025</xdr:colOff>
      <xdr:row>3235</xdr:row>
      <xdr:rowOff>57785</xdr:rowOff>
    </xdr:to>
    <xdr:pic>
      <xdr:nvPicPr>
        <xdr:cNvPr id="333" name="图片 332"/>
        <xdr:cNvPicPr>
          <a:picLocks noChangeAspect="1"/>
        </xdr:cNvPicPr>
      </xdr:nvPicPr>
      <xdr:blipFill>
        <a:blip r:embed="rId249"/>
        <a:stretch>
          <a:fillRect/>
        </a:stretch>
      </xdr:blipFill>
      <xdr:spPr>
        <a:xfrm>
          <a:off x="1624965" y="646355070"/>
          <a:ext cx="1451610" cy="783590"/>
        </a:xfrm>
        <a:prstGeom prst="rect">
          <a:avLst/>
        </a:prstGeom>
        <a:noFill/>
        <a:ln w="9525">
          <a:noFill/>
        </a:ln>
      </xdr:spPr>
    </xdr:pic>
    <xdr:clientData/>
  </xdr:twoCellAnchor>
  <xdr:twoCellAnchor editAs="oneCell">
    <xdr:from>
      <xdr:col>4</xdr:col>
      <xdr:colOff>117475</xdr:colOff>
      <xdr:row>3231</xdr:row>
      <xdr:rowOff>51435</xdr:rowOff>
    </xdr:from>
    <xdr:to>
      <xdr:col>8</xdr:col>
      <xdr:colOff>1905</xdr:colOff>
      <xdr:row>3235</xdr:row>
      <xdr:rowOff>153035</xdr:rowOff>
    </xdr:to>
    <xdr:pic>
      <xdr:nvPicPr>
        <xdr:cNvPr id="334" name="图片 333"/>
        <xdr:cNvPicPr>
          <a:picLocks noChangeAspect="1"/>
        </xdr:cNvPicPr>
      </xdr:nvPicPr>
      <xdr:blipFill>
        <a:blip r:embed="rId250"/>
        <a:stretch>
          <a:fillRect/>
        </a:stretch>
      </xdr:blipFill>
      <xdr:spPr>
        <a:xfrm>
          <a:off x="3258820" y="646332210"/>
          <a:ext cx="1669415" cy="901700"/>
        </a:xfrm>
        <a:prstGeom prst="rect">
          <a:avLst/>
        </a:prstGeom>
        <a:noFill/>
        <a:ln w="9525">
          <a:noFill/>
        </a:ln>
      </xdr:spPr>
    </xdr:pic>
    <xdr:clientData/>
  </xdr:twoCellAnchor>
  <xdr:twoCellAnchor editAs="oneCell">
    <xdr:from>
      <xdr:col>2</xdr:col>
      <xdr:colOff>46990</xdr:colOff>
      <xdr:row>3242</xdr:row>
      <xdr:rowOff>50800</xdr:rowOff>
    </xdr:from>
    <xdr:to>
      <xdr:col>3</xdr:col>
      <xdr:colOff>428625</xdr:colOff>
      <xdr:row>3245</xdr:row>
      <xdr:rowOff>171450</xdr:rowOff>
    </xdr:to>
    <xdr:pic>
      <xdr:nvPicPr>
        <xdr:cNvPr id="335" name="图片 334"/>
        <xdr:cNvPicPr>
          <a:picLocks noChangeAspect="1"/>
        </xdr:cNvPicPr>
      </xdr:nvPicPr>
      <xdr:blipFill>
        <a:blip r:embed="rId251"/>
        <a:stretch>
          <a:fillRect/>
        </a:stretch>
      </xdr:blipFill>
      <xdr:spPr>
        <a:xfrm>
          <a:off x="1590040" y="648531850"/>
          <a:ext cx="1334135" cy="720725"/>
        </a:xfrm>
        <a:prstGeom prst="rect">
          <a:avLst/>
        </a:prstGeom>
        <a:noFill/>
        <a:ln w="9525">
          <a:noFill/>
        </a:ln>
      </xdr:spPr>
    </xdr:pic>
    <xdr:clientData/>
  </xdr:twoCellAnchor>
  <xdr:twoCellAnchor editAs="oneCell">
    <xdr:from>
      <xdr:col>4</xdr:col>
      <xdr:colOff>45720</xdr:colOff>
      <xdr:row>3242</xdr:row>
      <xdr:rowOff>10795</xdr:rowOff>
    </xdr:from>
    <xdr:to>
      <xdr:col>7</xdr:col>
      <xdr:colOff>238125</xdr:colOff>
      <xdr:row>3246</xdr:row>
      <xdr:rowOff>42545</xdr:rowOff>
    </xdr:to>
    <xdr:pic>
      <xdr:nvPicPr>
        <xdr:cNvPr id="336" name="图片 335"/>
        <xdr:cNvPicPr>
          <a:picLocks noChangeAspect="1"/>
        </xdr:cNvPicPr>
      </xdr:nvPicPr>
      <xdr:blipFill>
        <a:blip r:embed="rId252"/>
        <a:stretch>
          <a:fillRect/>
        </a:stretch>
      </xdr:blipFill>
      <xdr:spPr>
        <a:xfrm>
          <a:off x="3187065" y="648491845"/>
          <a:ext cx="1537970" cy="831850"/>
        </a:xfrm>
        <a:prstGeom prst="rect">
          <a:avLst/>
        </a:prstGeom>
        <a:noFill/>
        <a:ln w="9525">
          <a:noFill/>
        </a:ln>
      </xdr:spPr>
    </xdr:pic>
    <xdr:clientData/>
  </xdr:twoCellAnchor>
  <xdr:twoCellAnchor editAs="oneCell">
    <xdr:from>
      <xdr:col>2</xdr:col>
      <xdr:colOff>44450</xdr:colOff>
      <xdr:row>3253</xdr:row>
      <xdr:rowOff>194310</xdr:rowOff>
    </xdr:from>
    <xdr:to>
      <xdr:col>3</xdr:col>
      <xdr:colOff>489585</xdr:colOff>
      <xdr:row>3257</xdr:row>
      <xdr:rowOff>147955</xdr:rowOff>
    </xdr:to>
    <xdr:pic>
      <xdr:nvPicPr>
        <xdr:cNvPr id="337" name="图片 336"/>
        <xdr:cNvPicPr>
          <a:picLocks noChangeAspect="1"/>
        </xdr:cNvPicPr>
      </xdr:nvPicPr>
      <xdr:blipFill>
        <a:blip r:embed="rId253"/>
        <a:stretch>
          <a:fillRect/>
        </a:stretch>
      </xdr:blipFill>
      <xdr:spPr>
        <a:xfrm>
          <a:off x="1587500" y="650875635"/>
          <a:ext cx="1397635" cy="753745"/>
        </a:xfrm>
        <a:prstGeom prst="rect">
          <a:avLst/>
        </a:prstGeom>
        <a:noFill/>
        <a:ln w="9525">
          <a:noFill/>
        </a:ln>
      </xdr:spPr>
    </xdr:pic>
    <xdr:clientData/>
  </xdr:twoCellAnchor>
  <xdr:twoCellAnchor editAs="oneCell">
    <xdr:from>
      <xdr:col>4</xdr:col>
      <xdr:colOff>28575</xdr:colOff>
      <xdr:row>3254</xdr:row>
      <xdr:rowOff>31115</xdr:rowOff>
    </xdr:from>
    <xdr:to>
      <xdr:col>8</xdr:col>
      <xdr:colOff>90805</xdr:colOff>
      <xdr:row>3259</xdr:row>
      <xdr:rowOff>29210</xdr:rowOff>
    </xdr:to>
    <xdr:pic>
      <xdr:nvPicPr>
        <xdr:cNvPr id="338" name="图片 337"/>
        <xdr:cNvPicPr>
          <a:picLocks noChangeAspect="1"/>
        </xdr:cNvPicPr>
      </xdr:nvPicPr>
      <xdr:blipFill>
        <a:blip r:embed="rId254"/>
        <a:stretch>
          <a:fillRect/>
        </a:stretch>
      </xdr:blipFill>
      <xdr:spPr>
        <a:xfrm>
          <a:off x="3169920" y="650912465"/>
          <a:ext cx="1847215" cy="998220"/>
        </a:xfrm>
        <a:prstGeom prst="rect">
          <a:avLst/>
        </a:prstGeom>
        <a:noFill/>
        <a:ln w="9525">
          <a:noFill/>
        </a:ln>
      </xdr:spPr>
    </xdr:pic>
    <xdr:clientData/>
  </xdr:twoCellAnchor>
  <xdr:twoCellAnchor editAs="oneCell">
    <xdr:from>
      <xdr:col>1</xdr:col>
      <xdr:colOff>890905</xdr:colOff>
      <xdr:row>3278</xdr:row>
      <xdr:rowOff>149225</xdr:rowOff>
    </xdr:from>
    <xdr:to>
      <xdr:col>3</xdr:col>
      <xdr:colOff>238760</xdr:colOff>
      <xdr:row>3281</xdr:row>
      <xdr:rowOff>176530</xdr:rowOff>
    </xdr:to>
    <xdr:pic>
      <xdr:nvPicPr>
        <xdr:cNvPr id="340" name="图片 339"/>
        <xdr:cNvPicPr>
          <a:picLocks noChangeAspect="1"/>
        </xdr:cNvPicPr>
      </xdr:nvPicPr>
      <xdr:blipFill>
        <a:blip r:embed="rId255"/>
        <a:stretch>
          <a:fillRect/>
        </a:stretch>
      </xdr:blipFill>
      <xdr:spPr>
        <a:xfrm>
          <a:off x="1536700" y="655831175"/>
          <a:ext cx="1197610" cy="627380"/>
        </a:xfrm>
        <a:prstGeom prst="rect">
          <a:avLst/>
        </a:prstGeom>
        <a:noFill/>
        <a:ln w="9525">
          <a:noFill/>
        </a:ln>
      </xdr:spPr>
    </xdr:pic>
    <xdr:clientData/>
  </xdr:twoCellAnchor>
  <xdr:twoCellAnchor editAs="oneCell">
    <xdr:from>
      <xdr:col>3</xdr:col>
      <xdr:colOff>581660</xdr:colOff>
      <xdr:row>3278</xdr:row>
      <xdr:rowOff>123825</xdr:rowOff>
    </xdr:from>
    <xdr:to>
      <xdr:col>6</xdr:col>
      <xdr:colOff>288925</xdr:colOff>
      <xdr:row>3282</xdr:row>
      <xdr:rowOff>38100</xdr:rowOff>
    </xdr:to>
    <xdr:pic>
      <xdr:nvPicPr>
        <xdr:cNvPr id="341" name="图片 340"/>
        <xdr:cNvPicPr>
          <a:picLocks noChangeAspect="1"/>
        </xdr:cNvPicPr>
      </xdr:nvPicPr>
      <xdr:blipFill>
        <a:blip r:embed="rId256"/>
        <a:stretch>
          <a:fillRect/>
        </a:stretch>
      </xdr:blipFill>
      <xdr:spPr>
        <a:xfrm>
          <a:off x="3077210" y="655805775"/>
          <a:ext cx="1322070" cy="714375"/>
        </a:xfrm>
        <a:prstGeom prst="rect">
          <a:avLst/>
        </a:prstGeom>
        <a:noFill/>
        <a:ln w="9525">
          <a:noFill/>
        </a:ln>
      </xdr:spPr>
    </xdr:pic>
    <xdr:clientData/>
  </xdr:twoCellAnchor>
  <xdr:twoCellAnchor editAs="oneCell">
    <xdr:from>
      <xdr:col>2</xdr:col>
      <xdr:colOff>46355</xdr:colOff>
      <xdr:row>3290</xdr:row>
      <xdr:rowOff>187960</xdr:rowOff>
    </xdr:from>
    <xdr:to>
      <xdr:col>3</xdr:col>
      <xdr:colOff>344805</xdr:colOff>
      <xdr:row>3294</xdr:row>
      <xdr:rowOff>60960</xdr:rowOff>
    </xdr:to>
    <xdr:pic>
      <xdr:nvPicPr>
        <xdr:cNvPr id="342" name="图片 341"/>
        <xdr:cNvPicPr>
          <a:picLocks noChangeAspect="1"/>
        </xdr:cNvPicPr>
      </xdr:nvPicPr>
      <xdr:blipFill>
        <a:blip r:embed="rId257"/>
        <a:stretch>
          <a:fillRect/>
        </a:stretch>
      </xdr:blipFill>
      <xdr:spPr>
        <a:xfrm>
          <a:off x="1589405" y="658270210"/>
          <a:ext cx="1250950" cy="673100"/>
        </a:xfrm>
        <a:prstGeom prst="rect">
          <a:avLst/>
        </a:prstGeom>
        <a:noFill/>
        <a:ln w="9525">
          <a:noFill/>
        </a:ln>
      </xdr:spPr>
    </xdr:pic>
    <xdr:clientData/>
  </xdr:twoCellAnchor>
  <xdr:twoCellAnchor editAs="oneCell">
    <xdr:from>
      <xdr:col>4</xdr:col>
      <xdr:colOff>107950</xdr:colOff>
      <xdr:row>3290</xdr:row>
      <xdr:rowOff>186690</xdr:rowOff>
    </xdr:from>
    <xdr:to>
      <xdr:col>7</xdr:col>
      <xdr:colOff>1905</xdr:colOff>
      <xdr:row>3294</xdr:row>
      <xdr:rowOff>56515</xdr:rowOff>
    </xdr:to>
    <xdr:pic>
      <xdr:nvPicPr>
        <xdr:cNvPr id="343" name="图片 342"/>
        <xdr:cNvPicPr>
          <a:picLocks noChangeAspect="1"/>
        </xdr:cNvPicPr>
      </xdr:nvPicPr>
      <xdr:blipFill>
        <a:blip r:embed="rId258"/>
        <a:stretch>
          <a:fillRect/>
        </a:stretch>
      </xdr:blipFill>
      <xdr:spPr>
        <a:xfrm>
          <a:off x="3249295" y="658268940"/>
          <a:ext cx="1239520" cy="669925"/>
        </a:xfrm>
        <a:prstGeom prst="rect">
          <a:avLst/>
        </a:prstGeom>
        <a:noFill/>
        <a:ln w="9525">
          <a:noFill/>
        </a:ln>
      </xdr:spPr>
    </xdr:pic>
    <xdr:clientData/>
  </xdr:twoCellAnchor>
  <xdr:twoCellAnchor editAs="oneCell">
    <xdr:from>
      <xdr:col>2</xdr:col>
      <xdr:colOff>86360</xdr:colOff>
      <xdr:row>3302</xdr:row>
      <xdr:rowOff>123825</xdr:rowOff>
    </xdr:from>
    <xdr:to>
      <xdr:col>4</xdr:col>
      <xdr:colOff>144780</xdr:colOff>
      <xdr:row>3307</xdr:row>
      <xdr:rowOff>18415</xdr:rowOff>
    </xdr:to>
    <xdr:pic>
      <xdr:nvPicPr>
        <xdr:cNvPr id="344" name="图片 343"/>
        <xdr:cNvPicPr>
          <a:picLocks noChangeAspect="1"/>
        </xdr:cNvPicPr>
      </xdr:nvPicPr>
      <xdr:blipFill>
        <a:blip r:embed="rId259"/>
        <a:stretch>
          <a:fillRect/>
        </a:stretch>
      </xdr:blipFill>
      <xdr:spPr>
        <a:xfrm>
          <a:off x="1629410" y="660606375"/>
          <a:ext cx="1656715" cy="894715"/>
        </a:xfrm>
        <a:prstGeom prst="rect">
          <a:avLst/>
        </a:prstGeom>
        <a:noFill/>
        <a:ln w="9525">
          <a:noFill/>
        </a:ln>
      </xdr:spPr>
    </xdr:pic>
    <xdr:clientData/>
  </xdr:twoCellAnchor>
  <xdr:twoCellAnchor editAs="oneCell">
    <xdr:from>
      <xdr:col>4</xdr:col>
      <xdr:colOff>340360</xdr:colOff>
      <xdr:row>3302</xdr:row>
      <xdr:rowOff>65405</xdr:rowOff>
    </xdr:from>
    <xdr:to>
      <xdr:col>8</xdr:col>
      <xdr:colOff>168275</xdr:colOff>
      <xdr:row>3306</xdr:row>
      <xdr:rowOff>137795</xdr:rowOff>
    </xdr:to>
    <xdr:pic>
      <xdr:nvPicPr>
        <xdr:cNvPr id="345" name="图片 344"/>
        <xdr:cNvPicPr>
          <a:picLocks noChangeAspect="1"/>
        </xdr:cNvPicPr>
      </xdr:nvPicPr>
      <xdr:blipFill>
        <a:blip r:embed="rId260"/>
        <a:stretch>
          <a:fillRect/>
        </a:stretch>
      </xdr:blipFill>
      <xdr:spPr>
        <a:xfrm>
          <a:off x="3481705" y="660547955"/>
          <a:ext cx="1612900" cy="872490"/>
        </a:xfrm>
        <a:prstGeom prst="rect">
          <a:avLst/>
        </a:prstGeom>
        <a:noFill/>
        <a:ln w="9525">
          <a:noFill/>
        </a:ln>
      </xdr:spPr>
    </xdr:pic>
    <xdr:clientData/>
  </xdr:twoCellAnchor>
  <xdr:twoCellAnchor editAs="oneCell">
    <xdr:from>
      <xdr:col>2</xdr:col>
      <xdr:colOff>10795</xdr:colOff>
      <xdr:row>3314</xdr:row>
      <xdr:rowOff>53975</xdr:rowOff>
    </xdr:from>
    <xdr:to>
      <xdr:col>3</xdr:col>
      <xdr:colOff>506095</xdr:colOff>
      <xdr:row>3318</xdr:row>
      <xdr:rowOff>33020</xdr:rowOff>
    </xdr:to>
    <xdr:pic>
      <xdr:nvPicPr>
        <xdr:cNvPr id="346" name="图片 345"/>
        <xdr:cNvPicPr>
          <a:picLocks noChangeAspect="1"/>
        </xdr:cNvPicPr>
      </xdr:nvPicPr>
      <xdr:blipFill>
        <a:blip r:embed="rId261"/>
        <a:stretch>
          <a:fillRect/>
        </a:stretch>
      </xdr:blipFill>
      <xdr:spPr>
        <a:xfrm>
          <a:off x="1553845" y="662936825"/>
          <a:ext cx="1447800" cy="779145"/>
        </a:xfrm>
        <a:prstGeom prst="rect">
          <a:avLst/>
        </a:prstGeom>
        <a:noFill/>
        <a:ln w="9525">
          <a:noFill/>
        </a:ln>
      </xdr:spPr>
    </xdr:pic>
    <xdr:clientData/>
  </xdr:twoCellAnchor>
  <xdr:twoCellAnchor editAs="oneCell">
    <xdr:from>
      <xdr:col>4</xdr:col>
      <xdr:colOff>165735</xdr:colOff>
      <xdr:row>3314</xdr:row>
      <xdr:rowOff>121285</xdr:rowOff>
    </xdr:from>
    <xdr:to>
      <xdr:col>8</xdr:col>
      <xdr:colOff>66675</xdr:colOff>
      <xdr:row>3319</xdr:row>
      <xdr:rowOff>33020</xdr:rowOff>
    </xdr:to>
    <xdr:pic>
      <xdr:nvPicPr>
        <xdr:cNvPr id="347" name="图片 346"/>
        <xdr:cNvPicPr>
          <a:picLocks noChangeAspect="1"/>
        </xdr:cNvPicPr>
      </xdr:nvPicPr>
      <xdr:blipFill>
        <a:blip r:embed="rId262"/>
        <a:stretch>
          <a:fillRect/>
        </a:stretch>
      </xdr:blipFill>
      <xdr:spPr>
        <a:xfrm>
          <a:off x="3307080" y="663004135"/>
          <a:ext cx="1685925" cy="911860"/>
        </a:xfrm>
        <a:prstGeom prst="rect">
          <a:avLst/>
        </a:prstGeom>
        <a:noFill/>
        <a:ln w="9525">
          <a:noFill/>
        </a:ln>
      </xdr:spPr>
    </xdr:pic>
    <xdr:clientData/>
  </xdr:twoCellAnchor>
  <xdr:twoCellAnchor editAs="oneCell">
    <xdr:from>
      <xdr:col>2</xdr:col>
      <xdr:colOff>26670</xdr:colOff>
      <xdr:row>3326</xdr:row>
      <xdr:rowOff>80645</xdr:rowOff>
    </xdr:from>
    <xdr:to>
      <xdr:col>4</xdr:col>
      <xdr:colOff>41910</xdr:colOff>
      <xdr:row>3330</xdr:row>
      <xdr:rowOff>152400</xdr:rowOff>
    </xdr:to>
    <xdr:pic>
      <xdr:nvPicPr>
        <xdr:cNvPr id="348" name="图片 347"/>
        <xdr:cNvPicPr>
          <a:picLocks noChangeAspect="1"/>
        </xdr:cNvPicPr>
      </xdr:nvPicPr>
      <xdr:blipFill>
        <a:blip r:embed="rId263"/>
        <a:stretch>
          <a:fillRect/>
        </a:stretch>
      </xdr:blipFill>
      <xdr:spPr>
        <a:xfrm>
          <a:off x="1569720" y="665363795"/>
          <a:ext cx="1613535" cy="871855"/>
        </a:xfrm>
        <a:prstGeom prst="rect">
          <a:avLst/>
        </a:prstGeom>
        <a:noFill/>
        <a:ln w="9525">
          <a:noFill/>
        </a:ln>
      </xdr:spPr>
    </xdr:pic>
    <xdr:clientData/>
  </xdr:twoCellAnchor>
  <xdr:twoCellAnchor editAs="oneCell">
    <xdr:from>
      <xdr:col>4</xdr:col>
      <xdr:colOff>397510</xdr:colOff>
      <xdr:row>3326</xdr:row>
      <xdr:rowOff>93980</xdr:rowOff>
    </xdr:from>
    <xdr:to>
      <xdr:col>8</xdr:col>
      <xdr:colOff>6985</xdr:colOff>
      <xdr:row>3330</xdr:row>
      <xdr:rowOff>47625</xdr:rowOff>
    </xdr:to>
    <xdr:pic>
      <xdr:nvPicPr>
        <xdr:cNvPr id="349" name="图片 348"/>
        <xdr:cNvPicPr>
          <a:picLocks noChangeAspect="1"/>
        </xdr:cNvPicPr>
      </xdr:nvPicPr>
      <xdr:blipFill>
        <a:blip r:embed="rId264"/>
        <a:stretch>
          <a:fillRect/>
        </a:stretch>
      </xdr:blipFill>
      <xdr:spPr>
        <a:xfrm>
          <a:off x="3538855" y="665377130"/>
          <a:ext cx="1394460" cy="753745"/>
        </a:xfrm>
        <a:prstGeom prst="rect">
          <a:avLst/>
        </a:prstGeom>
        <a:noFill/>
        <a:ln w="9525">
          <a:noFill/>
        </a:ln>
      </xdr:spPr>
    </xdr:pic>
    <xdr:clientData/>
  </xdr:twoCellAnchor>
  <xdr:twoCellAnchor editAs="oneCell">
    <xdr:from>
      <xdr:col>2</xdr:col>
      <xdr:colOff>77470</xdr:colOff>
      <xdr:row>3338</xdr:row>
      <xdr:rowOff>180975</xdr:rowOff>
    </xdr:from>
    <xdr:to>
      <xdr:col>4</xdr:col>
      <xdr:colOff>81280</xdr:colOff>
      <xdr:row>3343</xdr:row>
      <xdr:rowOff>42545</xdr:rowOff>
    </xdr:to>
    <xdr:pic>
      <xdr:nvPicPr>
        <xdr:cNvPr id="350" name="图片 349"/>
        <xdr:cNvPicPr>
          <a:picLocks noChangeAspect="1"/>
        </xdr:cNvPicPr>
      </xdr:nvPicPr>
      <xdr:blipFill>
        <a:blip r:embed="rId265"/>
        <a:stretch>
          <a:fillRect/>
        </a:stretch>
      </xdr:blipFill>
      <xdr:spPr>
        <a:xfrm>
          <a:off x="1620520" y="667864425"/>
          <a:ext cx="1602105" cy="861695"/>
        </a:xfrm>
        <a:prstGeom prst="rect">
          <a:avLst/>
        </a:prstGeom>
        <a:noFill/>
        <a:ln w="9525">
          <a:noFill/>
        </a:ln>
      </xdr:spPr>
    </xdr:pic>
    <xdr:clientData/>
  </xdr:twoCellAnchor>
  <xdr:twoCellAnchor editAs="oneCell">
    <xdr:from>
      <xdr:col>4</xdr:col>
      <xdr:colOff>186055</xdr:colOff>
      <xdr:row>3339</xdr:row>
      <xdr:rowOff>1270</xdr:rowOff>
    </xdr:from>
    <xdr:to>
      <xdr:col>8</xdr:col>
      <xdr:colOff>293370</xdr:colOff>
      <xdr:row>3344</xdr:row>
      <xdr:rowOff>22860</xdr:rowOff>
    </xdr:to>
    <xdr:pic>
      <xdr:nvPicPr>
        <xdr:cNvPr id="351" name="图片 350"/>
        <xdr:cNvPicPr>
          <a:picLocks noChangeAspect="1"/>
        </xdr:cNvPicPr>
      </xdr:nvPicPr>
      <xdr:blipFill>
        <a:blip r:embed="rId266"/>
        <a:stretch>
          <a:fillRect/>
        </a:stretch>
      </xdr:blipFill>
      <xdr:spPr>
        <a:xfrm>
          <a:off x="3327400" y="667884745"/>
          <a:ext cx="1892300" cy="1021715"/>
        </a:xfrm>
        <a:prstGeom prst="rect">
          <a:avLst/>
        </a:prstGeom>
        <a:noFill/>
        <a:ln w="9525">
          <a:noFill/>
        </a:ln>
      </xdr:spPr>
    </xdr:pic>
    <xdr:clientData/>
  </xdr:twoCellAnchor>
  <xdr:twoCellAnchor editAs="oneCell">
    <xdr:from>
      <xdr:col>1</xdr:col>
      <xdr:colOff>894080</xdr:colOff>
      <xdr:row>3362</xdr:row>
      <xdr:rowOff>36195</xdr:rowOff>
    </xdr:from>
    <xdr:to>
      <xdr:col>4</xdr:col>
      <xdr:colOff>160655</xdr:colOff>
      <xdr:row>3367</xdr:row>
      <xdr:rowOff>2857</xdr:rowOff>
    </xdr:to>
    <xdr:pic>
      <xdr:nvPicPr>
        <xdr:cNvPr id="354" name="图片 353"/>
        <xdr:cNvPicPr>
          <a:picLocks noChangeAspect="1"/>
        </xdr:cNvPicPr>
      </xdr:nvPicPr>
      <xdr:blipFill>
        <a:blip r:embed="rId267"/>
        <a:stretch>
          <a:fillRect/>
        </a:stretch>
      </xdr:blipFill>
      <xdr:spPr>
        <a:xfrm>
          <a:off x="1539875" y="672520245"/>
          <a:ext cx="1762125" cy="966470"/>
        </a:xfrm>
        <a:prstGeom prst="rect">
          <a:avLst/>
        </a:prstGeom>
        <a:noFill/>
        <a:ln w="9525">
          <a:noFill/>
        </a:ln>
      </xdr:spPr>
    </xdr:pic>
    <xdr:clientData/>
  </xdr:twoCellAnchor>
  <xdr:twoCellAnchor editAs="oneCell">
    <xdr:from>
      <xdr:col>4</xdr:col>
      <xdr:colOff>363855</xdr:colOff>
      <xdr:row>3362</xdr:row>
      <xdr:rowOff>26670</xdr:rowOff>
    </xdr:from>
    <xdr:to>
      <xdr:col>8</xdr:col>
      <xdr:colOff>314960</xdr:colOff>
      <xdr:row>3366</xdr:row>
      <xdr:rowOff>165735</xdr:rowOff>
    </xdr:to>
    <xdr:pic>
      <xdr:nvPicPr>
        <xdr:cNvPr id="355" name="图片 354"/>
        <xdr:cNvPicPr>
          <a:picLocks noChangeAspect="1"/>
        </xdr:cNvPicPr>
      </xdr:nvPicPr>
      <xdr:blipFill>
        <a:blip r:embed="rId268"/>
        <a:stretch>
          <a:fillRect/>
        </a:stretch>
      </xdr:blipFill>
      <xdr:spPr>
        <a:xfrm>
          <a:off x="3505200" y="672510720"/>
          <a:ext cx="1736090" cy="939165"/>
        </a:xfrm>
        <a:prstGeom prst="rect">
          <a:avLst/>
        </a:prstGeom>
        <a:noFill/>
        <a:ln w="9525">
          <a:noFill/>
        </a:ln>
      </xdr:spPr>
    </xdr:pic>
    <xdr:clientData/>
  </xdr:twoCellAnchor>
  <xdr:twoCellAnchor editAs="oneCell">
    <xdr:from>
      <xdr:col>2</xdr:col>
      <xdr:colOff>21590</xdr:colOff>
      <xdr:row>3374</xdr:row>
      <xdr:rowOff>54610</xdr:rowOff>
    </xdr:from>
    <xdr:to>
      <xdr:col>4</xdr:col>
      <xdr:colOff>15240</xdr:colOff>
      <xdr:row>3378</xdr:row>
      <xdr:rowOff>113665</xdr:rowOff>
    </xdr:to>
    <xdr:pic>
      <xdr:nvPicPr>
        <xdr:cNvPr id="356" name="图片 355"/>
        <xdr:cNvPicPr>
          <a:picLocks noChangeAspect="1"/>
        </xdr:cNvPicPr>
      </xdr:nvPicPr>
      <xdr:blipFill>
        <a:blip r:embed="rId269"/>
        <a:stretch>
          <a:fillRect/>
        </a:stretch>
      </xdr:blipFill>
      <xdr:spPr>
        <a:xfrm>
          <a:off x="1564640" y="674938960"/>
          <a:ext cx="1591945" cy="859155"/>
        </a:xfrm>
        <a:prstGeom prst="rect">
          <a:avLst/>
        </a:prstGeom>
        <a:noFill/>
        <a:ln w="9525">
          <a:noFill/>
        </a:ln>
      </xdr:spPr>
    </xdr:pic>
    <xdr:clientData/>
  </xdr:twoCellAnchor>
  <xdr:twoCellAnchor editAs="oneCell">
    <xdr:from>
      <xdr:col>4</xdr:col>
      <xdr:colOff>427355</xdr:colOff>
      <xdr:row>3374</xdr:row>
      <xdr:rowOff>83185</xdr:rowOff>
    </xdr:from>
    <xdr:to>
      <xdr:col>8</xdr:col>
      <xdr:colOff>349250</xdr:colOff>
      <xdr:row>3379</xdr:row>
      <xdr:rowOff>5080</xdr:rowOff>
    </xdr:to>
    <xdr:pic>
      <xdr:nvPicPr>
        <xdr:cNvPr id="357" name="图片 356"/>
        <xdr:cNvPicPr>
          <a:picLocks noChangeAspect="1"/>
        </xdr:cNvPicPr>
      </xdr:nvPicPr>
      <xdr:blipFill>
        <a:blip r:embed="rId270"/>
        <a:stretch>
          <a:fillRect/>
        </a:stretch>
      </xdr:blipFill>
      <xdr:spPr>
        <a:xfrm>
          <a:off x="3568700" y="674967535"/>
          <a:ext cx="1706880" cy="922020"/>
        </a:xfrm>
        <a:prstGeom prst="rect">
          <a:avLst/>
        </a:prstGeom>
        <a:noFill/>
        <a:ln w="9525">
          <a:noFill/>
        </a:ln>
      </xdr:spPr>
    </xdr:pic>
    <xdr:clientData/>
  </xdr:twoCellAnchor>
  <xdr:twoCellAnchor editAs="oneCell">
    <xdr:from>
      <xdr:col>2</xdr:col>
      <xdr:colOff>12700</xdr:colOff>
      <xdr:row>3386</xdr:row>
      <xdr:rowOff>24130</xdr:rowOff>
    </xdr:from>
    <xdr:to>
      <xdr:col>4</xdr:col>
      <xdr:colOff>196850</xdr:colOff>
      <xdr:row>3390</xdr:row>
      <xdr:rowOff>176530</xdr:rowOff>
    </xdr:to>
    <xdr:pic>
      <xdr:nvPicPr>
        <xdr:cNvPr id="358" name="图片 357"/>
        <xdr:cNvPicPr>
          <a:picLocks noChangeAspect="1"/>
        </xdr:cNvPicPr>
      </xdr:nvPicPr>
      <xdr:blipFill>
        <a:blip r:embed="rId271"/>
        <a:stretch>
          <a:fillRect/>
        </a:stretch>
      </xdr:blipFill>
      <xdr:spPr>
        <a:xfrm>
          <a:off x="1555750" y="677308780"/>
          <a:ext cx="1782445" cy="952500"/>
        </a:xfrm>
        <a:prstGeom prst="rect">
          <a:avLst/>
        </a:prstGeom>
        <a:noFill/>
        <a:ln w="9525">
          <a:noFill/>
        </a:ln>
      </xdr:spPr>
    </xdr:pic>
    <xdr:clientData/>
  </xdr:twoCellAnchor>
  <xdr:twoCellAnchor editAs="oneCell">
    <xdr:from>
      <xdr:col>4</xdr:col>
      <xdr:colOff>329565</xdr:colOff>
      <xdr:row>3386</xdr:row>
      <xdr:rowOff>38100</xdr:rowOff>
    </xdr:from>
    <xdr:to>
      <xdr:col>8</xdr:col>
      <xdr:colOff>295910</xdr:colOff>
      <xdr:row>3391</xdr:row>
      <xdr:rowOff>0</xdr:rowOff>
    </xdr:to>
    <xdr:pic>
      <xdr:nvPicPr>
        <xdr:cNvPr id="359" name="图片 358"/>
        <xdr:cNvPicPr>
          <a:picLocks noChangeAspect="1"/>
        </xdr:cNvPicPr>
      </xdr:nvPicPr>
      <xdr:blipFill>
        <a:blip r:embed="rId272"/>
        <a:stretch>
          <a:fillRect/>
        </a:stretch>
      </xdr:blipFill>
      <xdr:spPr>
        <a:xfrm>
          <a:off x="3470910" y="677322750"/>
          <a:ext cx="1751330" cy="962025"/>
        </a:xfrm>
        <a:prstGeom prst="rect">
          <a:avLst/>
        </a:prstGeom>
        <a:noFill/>
        <a:ln w="9525">
          <a:noFill/>
        </a:ln>
      </xdr:spPr>
    </xdr:pic>
    <xdr:clientData/>
  </xdr:twoCellAnchor>
  <xdr:twoCellAnchor editAs="oneCell">
    <xdr:from>
      <xdr:col>1</xdr:col>
      <xdr:colOff>841375</xdr:colOff>
      <xdr:row>3398</xdr:row>
      <xdr:rowOff>14605</xdr:rowOff>
    </xdr:from>
    <xdr:to>
      <xdr:col>4</xdr:col>
      <xdr:colOff>131445</xdr:colOff>
      <xdr:row>3402</xdr:row>
      <xdr:rowOff>180340</xdr:rowOff>
    </xdr:to>
    <xdr:pic>
      <xdr:nvPicPr>
        <xdr:cNvPr id="360" name="图片 359"/>
        <xdr:cNvPicPr>
          <a:picLocks noChangeAspect="1"/>
        </xdr:cNvPicPr>
      </xdr:nvPicPr>
      <xdr:blipFill>
        <a:blip r:embed="rId273"/>
        <a:stretch>
          <a:fillRect/>
        </a:stretch>
      </xdr:blipFill>
      <xdr:spPr>
        <a:xfrm>
          <a:off x="1487170" y="679699555"/>
          <a:ext cx="1785620" cy="965835"/>
        </a:xfrm>
        <a:prstGeom prst="rect">
          <a:avLst/>
        </a:prstGeom>
        <a:noFill/>
        <a:ln w="9525">
          <a:noFill/>
        </a:ln>
      </xdr:spPr>
    </xdr:pic>
    <xdr:clientData/>
  </xdr:twoCellAnchor>
  <xdr:twoCellAnchor editAs="oneCell">
    <xdr:from>
      <xdr:col>4</xdr:col>
      <xdr:colOff>357505</xdr:colOff>
      <xdr:row>3398</xdr:row>
      <xdr:rowOff>30480</xdr:rowOff>
    </xdr:from>
    <xdr:to>
      <xdr:col>8</xdr:col>
      <xdr:colOff>238125</xdr:colOff>
      <xdr:row>3402</xdr:row>
      <xdr:rowOff>128270</xdr:rowOff>
    </xdr:to>
    <xdr:pic>
      <xdr:nvPicPr>
        <xdr:cNvPr id="361" name="图片 360"/>
        <xdr:cNvPicPr>
          <a:picLocks noChangeAspect="1"/>
        </xdr:cNvPicPr>
      </xdr:nvPicPr>
      <xdr:blipFill>
        <a:blip r:embed="rId274"/>
        <a:stretch>
          <a:fillRect/>
        </a:stretch>
      </xdr:blipFill>
      <xdr:spPr>
        <a:xfrm>
          <a:off x="3498850" y="679715430"/>
          <a:ext cx="1665605" cy="897890"/>
        </a:xfrm>
        <a:prstGeom prst="rect">
          <a:avLst/>
        </a:prstGeom>
        <a:noFill/>
        <a:ln w="9525">
          <a:noFill/>
        </a:ln>
      </xdr:spPr>
    </xdr:pic>
    <xdr:clientData/>
  </xdr:twoCellAnchor>
  <xdr:twoCellAnchor editAs="oneCell">
    <xdr:from>
      <xdr:col>1</xdr:col>
      <xdr:colOff>882650</xdr:colOff>
      <xdr:row>3410</xdr:row>
      <xdr:rowOff>106680</xdr:rowOff>
    </xdr:from>
    <xdr:to>
      <xdr:col>4</xdr:col>
      <xdr:colOff>27305</xdr:colOff>
      <xdr:row>3415</xdr:row>
      <xdr:rowOff>2857</xdr:rowOff>
    </xdr:to>
    <xdr:pic>
      <xdr:nvPicPr>
        <xdr:cNvPr id="362" name="图片 361"/>
        <xdr:cNvPicPr>
          <a:picLocks noChangeAspect="1"/>
        </xdr:cNvPicPr>
      </xdr:nvPicPr>
      <xdr:blipFill>
        <a:blip r:embed="rId275"/>
        <a:stretch>
          <a:fillRect/>
        </a:stretch>
      </xdr:blipFill>
      <xdr:spPr>
        <a:xfrm>
          <a:off x="1528445" y="682191930"/>
          <a:ext cx="1640205" cy="895985"/>
        </a:xfrm>
        <a:prstGeom prst="rect">
          <a:avLst/>
        </a:prstGeom>
        <a:noFill/>
        <a:ln w="9525">
          <a:noFill/>
        </a:ln>
      </xdr:spPr>
    </xdr:pic>
    <xdr:clientData/>
  </xdr:twoCellAnchor>
  <xdr:twoCellAnchor editAs="oneCell">
    <xdr:from>
      <xdr:col>4</xdr:col>
      <xdr:colOff>262255</xdr:colOff>
      <xdr:row>3410</xdr:row>
      <xdr:rowOff>193675</xdr:rowOff>
    </xdr:from>
    <xdr:to>
      <xdr:col>8</xdr:col>
      <xdr:colOff>125095</xdr:colOff>
      <xdr:row>3415</xdr:row>
      <xdr:rowOff>85090</xdr:rowOff>
    </xdr:to>
    <xdr:pic>
      <xdr:nvPicPr>
        <xdr:cNvPr id="363" name="图片 362"/>
        <xdr:cNvPicPr>
          <a:picLocks noChangeAspect="1"/>
        </xdr:cNvPicPr>
      </xdr:nvPicPr>
      <xdr:blipFill>
        <a:blip r:embed="rId276"/>
        <a:stretch>
          <a:fillRect/>
        </a:stretch>
      </xdr:blipFill>
      <xdr:spPr>
        <a:xfrm>
          <a:off x="3403600" y="682278925"/>
          <a:ext cx="1647825" cy="891540"/>
        </a:xfrm>
        <a:prstGeom prst="rect">
          <a:avLst/>
        </a:prstGeom>
        <a:noFill/>
        <a:ln w="9525">
          <a:noFill/>
        </a:ln>
      </xdr:spPr>
    </xdr:pic>
    <xdr:clientData/>
  </xdr:twoCellAnchor>
  <xdr:twoCellAnchor editAs="oneCell">
    <xdr:from>
      <xdr:col>1</xdr:col>
      <xdr:colOff>887730</xdr:colOff>
      <xdr:row>3422</xdr:row>
      <xdr:rowOff>186055</xdr:rowOff>
    </xdr:from>
    <xdr:to>
      <xdr:col>3</xdr:col>
      <xdr:colOff>494030</xdr:colOff>
      <xdr:row>3426</xdr:row>
      <xdr:rowOff>171450</xdr:rowOff>
    </xdr:to>
    <xdr:pic>
      <xdr:nvPicPr>
        <xdr:cNvPr id="364" name="图片 363"/>
        <xdr:cNvPicPr>
          <a:picLocks noChangeAspect="1"/>
        </xdr:cNvPicPr>
      </xdr:nvPicPr>
      <xdr:blipFill>
        <a:blip r:embed="rId277"/>
        <a:stretch>
          <a:fillRect/>
        </a:stretch>
      </xdr:blipFill>
      <xdr:spPr>
        <a:xfrm>
          <a:off x="1533525" y="684671605"/>
          <a:ext cx="1456055" cy="785495"/>
        </a:xfrm>
        <a:prstGeom prst="rect">
          <a:avLst/>
        </a:prstGeom>
        <a:noFill/>
        <a:ln w="9525">
          <a:noFill/>
        </a:ln>
      </xdr:spPr>
    </xdr:pic>
    <xdr:clientData/>
  </xdr:twoCellAnchor>
  <xdr:twoCellAnchor editAs="oneCell">
    <xdr:from>
      <xdr:col>4</xdr:col>
      <xdr:colOff>159385</xdr:colOff>
      <xdr:row>3422</xdr:row>
      <xdr:rowOff>80645</xdr:rowOff>
    </xdr:from>
    <xdr:to>
      <xdr:col>8</xdr:col>
      <xdr:colOff>191135</xdr:colOff>
      <xdr:row>3427</xdr:row>
      <xdr:rowOff>62230</xdr:rowOff>
    </xdr:to>
    <xdr:pic>
      <xdr:nvPicPr>
        <xdr:cNvPr id="365" name="图片 364"/>
        <xdr:cNvPicPr>
          <a:picLocks noChangeAspect="1"/>
        </xdr:cNvPicPr>
      </xdr:nvPicPr>
      <xdr:blipFill>
        <a:blip r:embed="rId278"/>
        <a:stretch>
          <a:fillRect/>
        </a:stretch>
      </xdr:blipFill>
      <xdr:spPr>
        <a:xfrm>
          <a:off x="3300730" y="684566195"/>
          <a:ext cx="1816735" cy="981710"/>
        </a:xfrm>
        <a:prstGeom prst="rect">
          <a:avLst/>
        </a:prstGeom>
        <a:noFill/>
        <a:ln w="9525">
          <a:noFill/>
        </a:ln>
      </xdr:spPr>
    </xdr:pic>
    <xdr:clientData/>
  </xdr:twoCellAnchor>
  <xdr:twoCellAnchor editAs="oneCell">
    <xdr:from>
      <xdr:col>1</xdr:col>
      <xdr:colOff>889000</xdr:colOff>
      <xdr:row>3529</xdr:row>
      <xdr:rowOff>153035</xdr:rowOff>
    </xdr:from>
    <xdr:to>
      <xdr:col>3</xdr:col>
      <xdr:colOff>588010</xdr:colOff>
      <xdr:row>3533</xdr:row>
      <xdr:rowOff>180340</xdr:rowOff>
    </xdr:to>
    <xdr:pic>
      <xdr:nvPicPr>
        <xdr:cNvPr id="368" name="图片 367"/>
        <xdr:cNvPicPr>
          <a:picLocks noChangeAspect="1"/>
        </xdr:cNvPicPr>
      </xdr:nvPicPr>
      <xdr:blipFill>
        <a:blip r:embed="rId279"/>
        <a:stretch>
          <a:fillRect/>
        </a:stretch>
      </xdr:blipFill>
      <xdr:spPr>
        <a:xfrm>
          <a:off x="1534795" y="706041260"/>
          <a:ext cx="1548765" cy="827405"/>
        </a:xfrm>
        <a:prstGeom prst="rect">
          <a:avLst/>
        </a:prstGeom>
        <a:noFill/>
        <a:ln w="9525">
          <a:noFill/>
        </a:ln>
      </xdr:spPr>
    </xdr:pic>
    <xdr:clientData/>
  </xdr:twoCellAnchor>
  <xdr:twoCellAnchor editAs="oneCell">
    <xdr:from>
      <xdr:col>4</xdr:col>
      <xdr:colOff>131445</xdr:colOff>
      <xdr:row>3529</xdr:row>
      <xdr:rowOff>149225</xdr:rowOff>
    </xdr:from>
    <xdr:to>
      <xdr:col>7</xdr:col>
      <xdr:colOff>308610</xdr:colOff>
      <xdr:row>3533</xdr:row>
      <xdr:rowOff>171450</xdr:rowOff>
    </xdr:to>
    <xdr:pic>
      <xdr:nvPicPr>
        <xdr:cNvPr id="369" name="图片 368"/>
        <xdr:cNvPicPr>
          <a:picLocks noChangeAspect="1"/>
        </xdr:cNvPicPr>
      </xdr:nvPicPr>
      <xdr:blipFill>
        <a:blip r:embed="rId280"/>
        <a:stretch>
          <a:fillRect/>
        </a:stretch>
      </xdr:blipFill>
      <xdr:spPr>
        <a:xfrm>
          <a:off x="3272790" y="706037450"/>
          <a:ext cx="1522730" cy="822325"/>
        </a:xfrm>
        <a:prstGeom prst="rect">
          <a:avLst/>
        </a:prstGeom>
        <a:noFill/>
        <a:ln w="9525">
          <a:noFill/>
        </a:ln>
      </xdr:spPr>
    </xdr:pic>
    <xdr:clientData/>
  </xdr:twoCellAnchor>
  <xdr:twoCellAnchor editAs="oneCell">
    <xdr:from>
      <xdr:col>2</xdr:col>
      <xdr:colOff>7620</xdr:colOff>
      <xdr:row>3542</xdr:row>
      <xdr:rowOff>130175</xdr:rowOff>
    </xdr:from>
    <xdr:to>
      <xdr:col>3</xdr:col>
      <xdr:colOff>370840</xdr:colOff>
      <xdr:row>3546</xdr:row>
      <xdr:rowOff>36830</xdr:rowOff>
    </xdr:to>
    <xdr:pic>
      <xdr:nvPicPr>
        <xdr:cNvPr id="370" name="图片 369"/>
        <xdr:cNvPicPr>
          <a:picLocks noChangeAspect="1"/>
        </xdr:cNvPicPr>
      </xdr:nvPicPr>
      <xdr:blipFill>
        <a:blip r:embed="rId281"/>
        <a:stretch>
          <a:fillRect/>
        </a:stretch>
      </xdr:blipFill>
      <xdr:spPr>
        <a:xfrm>
          <a:off x="1550670" y="708618725"/>
          <a:ext cx="1315720" cy="706755"/>
        </a:xfrm>
        <a:prstGeom prst="rect">
          <a:avLst/>
        </a:prstGeom>
        <a:noFill/>
        <a:ln w="9525">
          <a:noFill/>
        </a:ln>
      </xdr:spPr>
    </xdr:pic>
    <xdr:clientData/>
  </xdr:twoCellAnchor>
  <xdr:twoCellAnchor editAs="oneCell">
    <xdr:from>
      <xdr:col>3</xdr:col>
      <xdr:colOff>638175</xdr:colOff>
      <xdr:row>3542</xdr:row>
      <xdr:rowOff>94615</xdr:rowOff>
    </xdr:from>
    <xdr:to>
      <xdr:col>7</xdr:col>
      <xdr:colOff>45720</xdr:colOff>
      <xdr:row>3546</xdr:row>
      <xdr:rowOff>52070</xdr:rowOff>
    </xdr:to>
    <xdr:pic>
      <xdr:nvPicPr>
        <xdr:cNvPr id="371" name="图片 370"/>
        <xdr:cNvPicPr>
          <a:picLocks noChangeAspect="1"/>
        </xdr:cNvPicPr>
      </xdr:nvPicPr>
      <xdr:blipFill>
        <a:blip r:embed="rId282"/>
        <a:stretch>
          <a:fillRect/>
        </a:stretch>
      </xdr:blipFill>
      <xdr:spPr>
        <a:xfrm>
          <a:off x="3133725" y="708583165"/>
          <a:ext cx="1398905" cy="757555"/>
        </a:xfrm>
        <a:prstGeom prst="rect">
          <a:avLst/>
        </a:prstGeom>
        <a:noFill/>
        <a:ln w="9525">
          <a:noFill/>
        </a:ln>
      </xdr:spPr>
    </xdr:pic>
    <xdr:clientData/>
  </xdr:twoCellAnchor>
  <xdr:twoCellAnchor editAs="oneCell">
    <xdr:from>
      <xdr:col>2</xdr:col>
      <xdr:colOff>25400</xdr:colOff>
      <xdr:row>3554</xdr:row>
      <xdr:rowOff>70485</xdr:rowOff>
    </xdr:from>
    <xdr:to>
      <xdr:col>4</xdr:col>
      <xdr:colOff>175260</xdr:colOff>
      <xdr:row>3559</xdr:row>
      <xdr:rowOff>10160</xdr:rowOff>
    </xdr:to>
    <xdr:pic>
      <xdr:nvPicPr>
        <xdr:cNvPr id="372" name="图片 371"/>
        <xdr:cNvPicPr>
          <a:picLocks noChangeAspect="1"/>
        </xdr:cNvPicPr>
      </xdr:nvPicPr>
      <xdr:blipFill>
        <a:blip r:embed="rId283"/>
        <a:stretch>
          <a:fillRect/>
        </a:stretch>
      </xdr:blipFill>
      <xdr:spPr>
        <a:xfrm>
          <a:off x="1568450" y="710959335"/>
          <a:ext cx="1748155" cy="939800"/>
        </a:xfrm>
        <a:prstGeom prst="rect">
          <a:avLst/>
        </a:prstGeom>
        <a:noFill/>
        <a:ln w="9525">
          <a:noFill/>
        </a:ln>
      </xdr:spPr>
    </xdr:pic>
    <xdr:clientData/>
  </xdr:twoCellAnchor>
  <xdr:twoCellAnchor editAs="oneCell">
    <xdr:from>
      <xdr:col>4</xdr:col>
      <xdr:colOff>356235</xdr:colOff>
      <xdr:row>3554</xdr:row>
      <xdr:rowOff>89535</xdr:rowOff>
    </xdr:from>
    <xdr:to>
      <xdr:col>8</xdr:col>
      <xdr:colOff>187960</xdr:colOff>
      <xdr:row>3558</xdr:row>
      <xdr:rowOff>162560</xdr:rowOff>
    </xdr:to>
    <xdr:pic>
      <xdr:nvPicPr>
        <xdr:cNvPr id="373" name="图片 372"/>
        <xdr:cNvPicPr>
          <a:picLocks noChangeAspect="1"/>
        </xdr:cNvPicPr>
      </xdr:nvPicPr>
      <xdr:blipFill>
        <a:blip r:embed="rId284"/>
        <a:stretch>
          <a:fillRect/>
        </a:stretch>
      </xdr:blipFill>
      <xdr:spPr>
        <a:xfrm>
          <a:off x="3497580" y="710978385"/>
          <a:ext cx="1616710" cy="873125"/>
        </a:xfrm>
        <a:prstGeom prst="rect">
          <a:avLst/>
        </a:prstGeom>
        <a:noFill/>
        <a:ln w="9525">
          <a:noFill/>
        </a:ln>
      </xdr:spPr>
    </xdr:pic>
    <xdr:clientData/>
  </xdr:twoCellAnchor>
  <xdr:twoCellAnchor editAs="oneCell">
    <xdr:from>
      <xdr:col>2</xdr:col>
      <xdr:colOff>80010</xdr:colOff>
      <xdr:row>3567</xdr:row>
      <xdr:rowOff>26670</xdr:rowOff>
    </xdr:from>
    <xdr:to>
      <xdr:col>3</xdr:col>
      <xdr:colOff>589915</xdr:colOff>
      <xdr:row>3571</xdr:row>
      <xdr:rowOff>15240</xdr:rowOff>
    </xdr:to>
    <xdr:pic>
      <xdr:nvPicPr>
        <xdr:cNvPr id="374" name="图片 373"/>
        <xdr:cNvPicPr>
          <a:picLocks noChangeAspect="1"/>
        </xdr:cNvPicPr>
      </xdr:nvPicPr>
      <xdr:blipFill>
        <a:blip r:embed="rId285"/>
        <a:stretch>
          <a:fillRect/>
        </a:stretch>
      </xdr:blipFill>
      <xdr:spPr>
        <a:xfrm>
          <a:off x="1623060" y="713515845"/>
          <a:ext cx="1462405" cy="788670"/>
        </a:xfrm>
        <a:prstGeom prst="rect">
          <a:avLst/>
        </a:prstGeom>
        <a:noFill/>
        <a:ln w="9525">
          <a:noFill/>
        </a:ln>
      </xdr:spPr>
    </xdr:pic>
    <xdr:clientData/>
  </xdr:twoCellAnchor>
  <xdr:twoCellAnchor editAs="oneCell">
    <xdr:from>
      <xdr:col>4</xdr:col>
      <xdr:colOff>203200</xdr:colOff>
      <xdr:row>3566</xdr:row>
      <xdr:rowOff>189230</xdr:rowOff>
    </xdr:from>
    <xdr:to>
      <xdr:col>8</xdr:col>
      <xdr:colOff>86995</xdr:colOff>
      <xdr:row>3571</xdr:row>
      <xdr:rowOff>90805</xdr:rowOff>
    </xdr:to>
    <xdr:pic>
      <xdr:nvPicPr>
        <xdr:cNvPr id="375" name="图片 374"/>
        <xdr:cNvPicPr>
          <a:picLocks noChangeAspect="1"/>
        </xdr:cNvPicPr>
      </xdr:nvPicPr>
      <xdr:blipFill>
        <a:blip r:embed="rId286"/>
        <a:stretch>
          <a:fillRect/>
        </a:stretch>
      </xdr:blipFill>
      <xdr:spPr>
        <a:xfrm>
          <a:off x="3344545" y="713478380"/>
          <a:ext cx="1668780" cy="901700"/>
        </a:xfrm>
        <a:prstGeom prst="rect">
          <a:avLst/>
        </a:prstGeom>
        <a:noFill/>
        <a:ln w="9525">
          <a:noFill/>
        </a:ln>
      </xdr:spPr>
    </xdr:pic>
    <xdr:clientData/>
  </xdr:twoCellAnchor>
  <xdr:twoCellAnchor editAs="oneCell">
    <xdr:from>
      <xdr:col>2</xdr:col>
      <xdr:colOff>428625</xdr:colOff>
      <xdr:row>3577</xdr:row>
      <xdr:rowOff>117475</xdr:rowOff>
    </xdr:from>
    <xdr:to>
      <xdr:col>7</xdr:col>
      <xdr:colOff>329565</xdr:colOff>
      <xdr:row>3585</xdr:row>
      <xdr:rowOff>52705</xdr:rowOff>
    </xdr:to>
    <xdr:pic>
      <xdr:nvPicPr>
        <xdr:cNvPr id="376" name="图片 375"/>
        <xdr:cNvPicPr>
          <a:picLocks noChangeAspect="1"/>
        </xdr:cNvPicPr>
      </xdr:nvPicPr>
      <xdr:blipFill>
        <a:blip r:embed="rId287"/>
        <a:stretch>
          <a:fillRect/>
        </a:stretch>
      </xdr:blipFill>
      <xdr:spPr>
        <a:xfrm>
          <a:off x="1971675" y="715606900"/>
          <a:ext cx="2844800" cy="1535430"/>
        </a:xfrm>
        <a:prstGeom prst="rect">
          <a:avLst/>
        </a:prstGeom>
        <a:noFill/>
        <a:ln w="9525">
          <a:noFill/>
        </a:ln>
      </xdr:spPr>
    </xdr:pic>
    <xdr:clientData/>
  </xdr:twoCellAnchor>
  <xdr:twoCellAnchor editAs="oneCell">
    <xdr:from>
      <xdr:col>2</xdr:col>
      <xdr:colOff>26670</xdr:colOff>
      <xdr:row>3590</xdr:row>
      <xdr:rowOff>93980</xdr:rowOff>
    </xdr:from>
    <xdr:to>
      <xdr:col>4</xdr:col>
      <xdr:colOff>12700</xdr:colOff>
      <xdr:row>3594</xdr:row>
      <xdr:rowOff>152400</xdr:rowOff>
    </xdr:to>
    <xdr:pic>
      <xdr:nvPicPr>
        <xdr:cNvPr id="377" name="图片 376"/>
        <xdr:cNvPicPr>
          <a:picLocks noChangeAspect="1"/>
        </xdr:cNvPicPr>
      </xdr:nvPicPr>
      <xdr:blipFill>
        <a:blip r:embed="rId288"/>
        <a:stretch>
          <a:fillRect/>
        </a:stretch>
      </xdr:blipFill>
      <xdr:spPr>
        <a:xfrm>
          <a:off x="1569720" y="718183730"/>
          <a:ext cx="1584325" cy="858520"/>
        </a:xfrm>
        <a:prstGeom prst="rect">
          <a:avLst/>
        </a:prstGeom>
        <a:noFill/>
        <a:ln w="9525">
          <a:noFill/>
        </a:ln>
      </xdr:spPr>
    </xdr:pic>
    <xdr:clientData/>
  </xdr:twoCellAnchor>
  <xdr:twoCellAnchor editAs="oneCell">
    <xdr:from>
      <xdr:col>4</xdr:col>
      <xdr:colOff>325755</xdr:colOff>
      <xdr:row>3590</xdr:row>
      <xdr:rowOff>72390</xdr:rowOff>
    </xdr:from>
    <xdr:to>
      <xdr:col>8</xdr:col>
      <xdr:colOff>69215</xdr:colOff>
      <xdr:row>3594</xdr:row>
      <xdr:rowOff>95885</xdr:rowOff>
    </xdr:to>
    <xdr:pic>
      <xdr:nvPicPr>
        <xdr:cNvPr id="378" name="图片 377"/>
        <xdr:cNvPicPr>
          <a:picLocks noChangeAspect="1"/>
        </xdr:cNvPicPr>
      </xdr:nvPicPr>
      <xdr:blipFill>
        <a:blip r:embed="rId289"/>
        <a:stretch>
          <a:fillRect/>
        </a:stretch>
      </xdr:blipFill>
      <xdr:spPr>
        <a:xfrm>
          <a:off x="3467100" y="718162140"/>
          <a:ext cx="1528445" cy="823595"/>
        </a:xfrm>
        <a:prstGeom prst="rect">
          <a:avLst/>
        </a:prstGeom>
        <a:noFill/>
        <a:ln w="9525">
          <a:noFill/>
        </a:ln>
      </xdr:spPr>
    </xdr:pic>
    <xdr:clientData/>
  </xdr:twoCellAnchor>
  <xdr:twoCellAnchor editAs="oneCell">
    <xdr:from>
      <xdr:col>2</xdr:col>
      <xdr:colOff>22225</xdr:colOff>
      <xdr:row>3602</xdr:row>
      <xdr:rowOff>197485</xdr:rowOff>
    </xdr:from>
    <xdr:to>
      <xdr:col>3</xdr:col>
      <xdr:colOff>573405</xdr:colOff>
      <xdr:row>3607</xdr:row>
      <xdr:rowOff>9525</xdr:rowOff>
    </xdr:to>
    <xdr:pic>
      <xdr:nvPicPr>
        <xdr:cNvPr id="379" name="图片 378"/>
        <xdr:cNvPicPr>
          <a:picLocks noChangeAspect="1"/>
        </xdr:cNvPicPr>
      </xdr:nvPicPr>
      <xdr:blipFill>
        <a:blip r:embed="rId290"/>
        <a:stretch>
          <a:fillRect/>
        </a:stretch>
      </xdr:blipFill>
      <xdr:spPr>
        <a:xfrm>
          <a:off x="1565275" y="720687535"/>
          <a:ext cx="1503680" cy="812165"/>
        </a:xfrm>
        <a:prstGeom prst="rect">
          <a:avLst/>
        </a:prstGeom>
        <a:noFill/>
        <a:ln w="9525">
          <a:noFill/>
        </a:ln>
      </xdr:spPr>
    </xdr:pic>
    <xdr:clientData/>
  </xdr:twoCellAnchor>
  <xdr:twoCellAnchor editAs="oneCell">
    <xdr:from>
      <xdr:col>4</xdr:col>
      <xdr:colOff>137160</xdr:colOff>
      <xdr:row>3602</xdr:row>
      <xdr:rowOff>156845</xdr:rowOff>
    </xdr:from>
    <xdr:to>
      <xdr:col>8</xdr:col>
      <xdr:colOff>127000</xdr:colOff>
      <xdr:row>3607</xdr:row>
      <xdr:rowOff>114300</xdr:rowOff>
    </xdr:to>
    <xdr:pic>
      <xdr:nvPicPr>
        <xdr:cNvPr id="380" name="图片 379"/>
        <xdr:cNvPicPr>
          <a:picLocks noChangeAspect="1"/>
        </xdr:cNvPicPr>
      </xdr:nvPicPr>
      <xdr:blipFill>
        <a:blip r:embed="rId291"/>
        <a:stretch>
          <a:fillRect/>
        </a:stretch>
      </xdr:blipFill>
      <xdr:spPr>
        <a:xfrm>
          <a:off x="3278505" y="720646895"/>
          <a:ext cx="1774825" cy="957580"/>
        </a:xfrm>
        <a:prstGeom prst="rect">
          <a:avLst/>
        </a:prstGeom>
        <a:noFill/>
        <a:ln w="9525">
          <a:noFill/>
        </a:ln>
      </xdr:spPr>
    </xdr:pic>
    <xdr:clientData/>
  </xdr:twoCellAnchor>
  <xdr:twoCellAnchor editAs="oneCell">
    <xdr:from>
      <xdr:col>5</xdr:col>
      <xdr:colOff>77470</xdr:colOff>
      <xdr:row>3614</xdr:row>
      <xdr:rowOff>30480</xdr:rowOff>
    </xdr:from>
    <xdr:to>
      <xdr:col>8</xdr:col>
      <xdr:colOff>283845</xdr:colOff>
      <xdr:row>3617</xdr:row>
      <xdr:rowOff>156845</xdr:rowOff>
    </xdr:to>
    <xdr:pic>
      <xdr:nvPicPr>
        <xdr:cNvPr id="381" name="图片 380"/>
        <xdr:cNvPicPr>
          <a:picLocks noChangeAspect="1"/>
        </xdr:cNvPicPr>
      </xdr:nvPicPr>
      <xdr:blipFill>
        <a:blip r:embed="rId292"/>
        <a:stretch>
          <a:fillRect/>
        </a:stretch>
      </xdr:blipFill>
      <xdr:spPr>
        <a:xfrm>
          <a:off x="3864610" y="722920830"/>
          <a:ext cx="1345565" cy="726440"/>
        </a:xfrm>
        <a:prstGeom prst="rect">
          <a:avLst/>
        </a:prstGeom>
        <a:noFill/>
        <a:ln w="9525">
          <a:noFill/>
        </a:ln>
      </xdr:spPr>
    </xdr:pic>
    <xdr:clientData/>
  </xdr:twoCellAnchor>
  <xdr:twoCellAnchor editAs="oneCell">
    <xdr:from>
      <xdr:col>2</xdr:col>
      <xdr:colOff>182245</xdr:colOff>
      <xdr:row>3614</xdr:row>
      <xdr:rowOff>71755</xdr:rowOff>
    </xdr:from>
    <xdr:to>
      <xdr:col>3</xdr:col>
      <xdr:colOff>617220</xdr:colOff>
      <xdr:row>3618</xdr:row>
      <xdr:rowOff>17780</xdr:rowOff>
    </xdr:to>
    <xdr:pic>
      <xdr:nvPicPr>
        <xdr:cNvPr id="382" name="图片 381"/>
        <xdr:cNvPicPr>
          <a:picLocks noChangeAspect="1"/>
        </xdr:cNvPicPr>
      </xdr:nvPicPr>
      <xdr:blipFill>
        <a:blip r:embed="rId293"/>
        <a:stretch>
          <a:fillRect/>
        </a:stretch>
      </xdr:blipFill>
      <xdr:spPr>
        <a:xfrm>
          <a:off x="1725295" y="722962105"/>
          <a:ext cx="1387475" cy="746125"/>
        </a:xfrm>
        <a:prstGeom prst="rect">
          <a:avLst/>
        </a:prstGeom>
        <a:noFill/>
        <a:ln w="9525">
          <a:noFill/>
        </a:ln>
      </xdr:spPr>
    </xdr:pic>
    <xdr:clientData/>
  </xdr:twoCellAnchor>
  <xdr:twoCellAnchor editAs="oneCell">
    <xdr:from>
      <xdr:col>2</xdr:col>
      <xdr:colOff>91440</xdr:colOff>
      <xdr:row>3625</xdr:row>
      <xdr:rowOff>170815</xdr:rowOff>
    </xdr:from>
    <xdr:to>
      <xdr:col>4</xdr:col>
      <xdr:colOff>188595</xdr:colOff>
      <xdr:row>3630</xdr:row>
      <xdr:rowOff>85090</xdr:rowOff>
    </xdr:to>
    <xdr:pic>
      <xdr:nvPicPr>
        <xdr:cNvPr id="383" name="图片 382"/>
        <xdr:cNvPicPr>
          <a:picLocks noChangeAspect="1"/>
        </xdr:cNvPicPr>
      </xdr:nvPicPr>
      <xdr:blipFill>
        <a:blip r:embed="rId294"/>
        <a:stretch>
          <a:fillRect/>
        </a:stretch>
      </xdr:blipFill>
      <xdr:spPr>
        <a:xfrm>
          <a:off x="1634490" y="725261440"/>
          <a:ext cx="1695450" cy="914400"/>
        </a:xfrm>
        <a:prstGeom prst="rect">
          <a:avLst/>
        </a:prstGeom>
        <a:noFill/>
        <a:ln w="9525">
          <a:noFill/>
        </a:ln>
      </xdr:spPr>
    </xdr:pic>
    <xdr:clientData/>
  </xdr:twoCellAnchor>
  <xdr:twoCellAnchor editAs="oneCell">
    <xdr:from>
      <xdr:col>4</xdr:col>
      <xdr:colOff>372110</xdr:colOff>
      <xdr:row>3625</xdr:row>
      <xdr:rowOff>154940</xdr:rowOff>
    </xdr:from>
    <xdr:to>
      <xdr:col>9</xdr:col>
      <xdr:colOff>23495</xdr:colOff>
      <xdr:row>3630</xdr:row>
      <xdr:rowOff>128270</xdr:rowOff>
    </xdr:to>
    <xdr:pic>
      <xdr:nvPicPr>
        <xdr:cNvPr id="384" name="图片 383"/>
        <xdr:cNvPicPr>
          <a:picLocks noChangeAspect="1"/>
        </xdr:cNvPicPr>
      </xdr:nvPicPr>
      <xdr:blipFill>
        <a:blip r:embed="rId295"/>
        <a:stretch>
          <a:fillRect/>
        </a:stretch>
      </xdr:blipFill>
      <xdr:spPr>
        <a:xfrm>
          <a:off x="3513455" y="725245565"/>
          <a:ext cx="1804035" cy="973455"/>
        </a:xfrm>
        <a:prstGeom prst="rect">
          <a:avLst/>
        </a:prstGeom>
        <a:noFill/>
        <a:ln w="9525">
          <a:noFill/>
        </a:ln>
      </xdr:spPr>
    </xdr:pic>
    <xdr:clientData/>
  </xdr:twoCellAnchor>
  <xdr:twoCellAnchor editAs="oneCell">
    <xdr:from>
      <xdr:col>2</xdr:col>
      <xdr:colOff>35560</xdr:colOff>
      <xdr:row>3639</xdr:row>
      <xdr:rowOff>11430</xdr:rowOff>
    </xdr:from>
    <xdr:to>
      <xdr:col>3</xdr:col>
      <xdr:colOff>380365</xdr:colOff>
      <xdr:row>3642</xdr:row>
      <xdr:rowOff>109220</xdr:rowOff>
    </xdr:to>
    <xdr:pic>
      <xdr:nvPicPr>
        <xdr:cNvPr id="385" name="图片 384"/>
        <xdr:cNvPicPr>
          <a:picLocks noChangeAspect="1"/>
        </xdr:cNvPicPr>
      </xdr:nvPicPr>
      <xdr:blipFill>
        <a:blip r:embed="rId296"/>
        <a:stretch>
          <a:fillRect/>
        </a:stretch>
      </xdr:blipFill>
      <xdr:spPr>
        <a:xfrm>
          <a:off x="1578610" y="727902405"/>
          <a:ext cx="1297305" cy="697865"/>
        </a:xfrm>
        <a:prstGeom prst="rect">
          <a:avLst/>
        </a:prstGeom>
        <a:noFill/>
        <a:ln w="9525">
          <a:noFill/>
        </a:ln>
      </xdr:spPr>
    </xdr:pic>
    <xdr:clientData/>
  </xdr:twoCellAnchor>
  <xdr:twoCellAnchor editAs="oneCell">
    <xdr:from>
      <xdr:col>4</xdr:col>
      <xdr:colOff>173990</xdr:colOff>
      <xdr:row>3638</xdr:row>
      <xdr:rowOff>97790</xdr:rowOff>
    </xdr:from>
    <xdr:to>
      <xdr:col>8</xdr:col>
      <xdr:colOff>38735</xdr:colOff>
      <xdr:row>3643</xdr:row>
      <xdr:rowOff>0</xdr:rowOff>
    </xdr:to>
    <xdr:pic>
      <xdr:nvPicPr>
        <xdr:cNvPr id="386" name="图片 385"/>
        <xdr:cNvPicPr>
          <a:picLocks noChangeAspect="1"/>
        </xdr:cNvPicPr>
      </xdr:nvPicPr>
      <xdr:blipFill>
        <a:blip r:embed="rId297"/>
        <a:stretch>
          <a:fillRect/>
        </a:stretch>
      </xdr:blipFill>
      <xdr:spPr>
        <a:xfrm>
          <a:off x="3315335" y="727788740"/>
          <a:ext cx="1649730" cy="902335"/>
        </a:xfrm>
        <a:prstGeom prst="rect">
          <a:avLst/>
        </a:prstGeom>
        <a:noFill/>
        <a:ln w="9525">
          <a:noFill/>
        </a:ln>
      </xdr:spPr>
    </xdr:pic>
    <xdr:clientData/>
  </xdr:twoCellAnchor>
  <xdr:twoCellAnchor editAs="oneCell">
    <xdr:from>
      <xdr:col>2</xdr:col>
      <xdr:colOff>33020</xdr:colOff>
      <xdr:row>3650</xdr:row>
      <xdr:rowOff>170180</xdr:rowOff>
    </xdr:from>
    <xdr:to>
      <xdr:col>4</xdr:col>
      <xdr:colOff>81280</xdr:colOff>
      <xdr:row>3655</xdr:row>
      <xdr:rowOff>57150</xdr:rowOff>
    </xdr:to>
    <xdr:pic>
      <xdr:nvPicPr>
        <xdr:cNvPr id="387" name="图片 386"/>
        <xdr:cNvPicPr>
          <a:picLocks noChangeAspect="1"/>
        </xdr:cNvPicPr>
      </xdr:nvPicPr>
      <xdr:blipFill>
        <a:blip r:embed="rId298"/>
        <a:stretch>
          <a:fillRect/>
        </a:stretch>
      </xdr:blipFill>
      <xdr:spPr>
        <a:xfrm>
          <a:off x="1576070" y="730261430"/>
          <a:ext cx="1646555" cy="887095"/>
        </a:xfrm>
        <a:prstGeom prst="rect">
          <a:avLst/>
        </a:prstGeom>
        <a:noFill/>
        <a:ln w="9525">
          <a:noFill/>
        </a:ln>
      </xdr:spPr>
    </xdr:pic>
    <xdr:clientData/>
  </xdr:twoCellAnchor>
  <xdr:twoCellAnchor editAs="oneCell">
    <xdr:from>
      <xdr:col>159</xdr:col>
      <xdr:colOff>151130</xdr:colOff>
      <xdr:row>3648</xdr:row>
      <xdr:rowOff>161925</xdr:rowOff>
    </xdr:from>
    <xdr:to>
      <xdr:col>163</xdr:col>
      <xdr:colOff>426085</xdr:colOff>
      <xdr:row>3656</xdr:row>
      <xdr:rowOff>104775</xdr:rowOff>
    </xdr:to>
    <xdr:pic>
      <xdr:nvPicPr>
        <xdr:cNvPr id="388" name="图片 387"/>
        <xdr:cNvPicPr>
          <a:picLocks noChangeAspect="1"/>
        </xdr:cNvPicPr>
      </xdr:nvPicPr>
      <xdr:blipFill>
        <a:blip r:embed="rId299"/>
        <a:stretch>
          <a:fillRect/>
        </a:stretch>
      </xdr:blipFill>
      <xdr:spPr>
        <a:xfrm>
          <a:off x="101982270" y="729853125"/>
          <a:ext cx="2858135" cy="1543050"/>
        </a:xfrm>
        <a:prstGeom prst="rect">
          <a:avLst/>
        </a:prstGeom>
        <a:noFill/>
        <a:ln w="9525">
          <a:noFill/>
        </a:ln>
      </xdr:spPr>
    </xdr:pic>
    <xdr:clientData/>
  </xdr:twoCellAnchor>
  <xdr:twoCellAnchor editAs="oneCell">
    <xdr:from>
      <xdr:col>4</xdr:col>
      <xdr:colOff>403225</xdr:colOff>
      <xdr:row>3650</xdr:row>
      <xdr:rowOff>182880</xdr:rowOff>
    </xdr:from>
    <xdr:to>
      <xdr:col>8</xdr:col>
      <xdr:colOff>147955</xdr:colOff>
      <xdr:row>3655</xdr:row>
      <xdr:rowOff>9525</xdr:rowOff>
    </xdr:to>
    <xdr:pic>
      <xdr:nvPicPr>
        <xdr:cNvPr id="389" name="图片 388"/>
        <xdr:cNvPicPr>
          <a:picLocks noChangeAspect="1"/>
        </xdr:cNvPicPr>
      </xdr:nvPicPr>
      <xdr:blipFill>
        <a:blip r:embed="rId299"/>
        <a:stretch>
          <a:fillRect/>
        </a:stretch>
      </xdr:blipFill>
      <xdr:spPr>
        <a:xfrm>
          <a:off x="3544570" y="730274130"/>
          <a:ext cx="1529715" cy="826770"/>
        </a:xfrm>
        <a:prstGeom prst="rect">
          <a:avLst/>
        </a:prstGeom>
        <a:noFill/>
        <a:ln w="9525">
          <a:noFill/>
        </a:ln>
      </xdr:spPr>
    </xdr:pic>
    <xdr:clientData/>
  </xdr:twoCellAnchor>
  <xdr:twoCellAnchor editAs="oneCell">
    <xdr:from>
      <xdr:col>2</xdr:col>
      <xdr:colOff>212090</xdr:colOff>
      <xdr:row>3661</xdr:row>
      <xdr:rowOff>22860</xdr:rowOff>
    </xdr:from>
    <xdr:to>
      <xdr:col>8</xdr:col>
      <xdr:colOff>178435</xdr:colOff>
      <xdr:row>3670</xdr:row>
      <xdr:rowOff>33655</xdr:rowOff>
    </xdr:to>
    <xdr:pic>
      <xdr:nvPicPr>
        <xdr:cNvPr id="391" name="图片 390"/>
        <xdr:cNvPicPr>
          <a:picLocks noChangeAspect="1"/>
        </xdr:cNvPicPr>
      </xdr:nvPicPr>
      <xdr:blipFill>
        <a:blip r:embed="rId300"/>
        <a:stretch>
          <a:fillRect/>
        </a:stretch>
      </xdr:blipFill>
      <xdr:spPr>
        <a:xfrm>
          <a:off x="1755140" y="732314385"/>
          <a:ext cx="3349625" cy="1811020"/>
        </a:xfrm>
        <a:prstGeom prst="rect">
          <a:avLst/>
        </a:prstGeom>
        <a:noFill/>
        <a:ln w="9525">
          <a:noFill/>
        </a:ln>
      </xdr:spPr>
    </xdr:pic>
    <xdr:clientData/>
  </xdr:twoCellAnchor>
  <xdr:twoCellAnchor editAs="oneCell">
    <xdr:from>
      <xdr:col>1</xdr:col>
      <xdr:colOff>892810</xdr:colOff>
      <xdr:row>3673</xdr:row>
      <xdr:rowOff>92075</xdr:rowOff>
    </xdr:from>
    <xdr:to>
      <xdr:col>3</xdr:col>
      <xdr:colOff>411480</xdr:colOff>
      <xdr:row>3677</xdr:row>
      <xdr:rowOff>28575</xdr:rowOff>
    </xdr:to>
    <xdr:pic>
      <xdr:nvPicPr>
        <xdr:cNvPr id="392" name="图片 391"/>
        <xdr:cNvPicPr>
          <a:picLocks noChangeAspect="1"/>
        </xdr:cNvPicPr>
      </xdr:nvPicPr>
      <xdr:blipFill>
        <a:blip r:embed="rId301"/>
        <a:stretch>
          <a:fillRect/>
        </a:stretch>
      </xdr:blipFill>
      <xdr:spPr>
        <a:xfrm>
          <a:off x="1538605" y="734783900"/>
          <a:ext cx="1368425" cy="736600"/>
        </a:xfrm>
        <a:prstGeom prst="rect">
          <a:avLst/>
        </a:prstGeom>
        <a:noFill/>
        <a:ln w="9525">
          <a:noFill/>
        </a:ln>
      </xdr:spPr>
    </xdr:pic>
    <xdr:clientData/>
  </xdr:twoCellAnchor>
  <xdr:twoCellAnchor editAs="oneCell">
    <xdr:from>
      <xdr:col>4</xdr:col>
      <xdr:colOff>149860</xdr:colOff>
      <xdr:row>3673</xdr:row>
      <xdr:rowOff>20955</xdr:rowOff>
    </xdr:from>
    <xdr:to>
      <xdr:col>7</xdr:col>
      <xdr:colOff>358775</xdr:colOff>
      <xdr:row>3677</xdr:row>
      <xdr:rowOff>62865</xdr:rowOff>
    </xdr:to>
    <xdr:pic>
      <xdr:nvPicPr>
        <xdr:cNvPr id="393" name="图片 392"/>
        <xdr:cNvPicPr>
          <a:picLocks noChangeAspect="1"/>
        </xdr:cNvPicPr>
      </xdr:nvPicPr>
      <xdr:blipFill>
        <a:blip r:embed="rId302"/>
        <a:stretch>
          <a:fillRect/>
        </a:stretch>
      </xdr:blipFill>
      <xdr:spPr>
        <a:xfrm>
          <a:off x="3291205" y="734712780"/>
          <a:ext cx="1554480" cy="842010"/>
        </a:xfrm>
        <a:prstGeom prst="rect">
          <a:avLst/>
        </a:prstGeom>
        <a:noFill/>
        <a:ln w="9525">
          <a:noFill/>
        </a:ln>
      </xdr:spPr>
    </xdr:pic>
    <xdr:clientData/>
  </xdr:twoCellAnchor>
  <xdr:twoCellAnchor editAs="oneCell">
    <xdr:from>
      <xdr:col>2</xdr:col>
      <xdr:colOff>442595</xdr:colOff>
      <xdr:row>3685</xdr:row>
      <xdr:rowOff>82550</xdr:rowOff>
    </xdr:from>
    <xdr:to>
      <xdr:col>6</xdr:col>
      <xdr:colOff>368300</xdr:colOff>
      <xdr:row>3692</xdr:row>
      <xdr:rowOff>27940</xdr:rowOff>
    </xdr:to>
    <xdr:pic>
      <xdr:nvPicPr>
        <xdr:cNvPr id="394" name="图片 393"/>
        <xdr:cNvPicPr>
          <a:picLocks noChangeAspect="1"/>
        </xdr:cNvPicPr>
      </xdr:nvPicPr>
      <xdr:blipFill>
        <a:blip r:embed="rId303"/>
        <a:stretch>
          <a:fillRect/>
        </a:stretch>
      </xdr:blipFill>
      <xdr:spPr>
        <a:xfrm>
          <a:off x="1985645" y="737174675"/>
          <a:ext cx="2493010" cy="1345565"/>
        </a:xfrm>
        <a:prstGeom prst="rect">
          <a:avLst/>
        </a:prstGeom>
        <a:noFill/>
        <a:ln w="9525">
          <a:noFill/>
        </a:ln>
      </xdr:spPr>
    </xdr:pic>
    <xdr:clientData/>
  </xdr:twoCellAnchor>
  <xdr:twoCellAnchor editAs="oneCell">
    <xdr:from>
      <xdr:col>2</xdr:col>
      <xdr:colOff>10795</xdr:colOff>
      <xdr:row>3698</xdr:row>
      <xdr:rowOff>123825</xdr:rowOff>
    </xdr:from>
    <xdr:to>
      <xdr:col>3</xdr:col>
      <xdr:colOff>607695</xdr:colOff>
      <xdr:row>3702</xdr:row>
      <xdr:rowOff>161925</xdr:rowOff>
    </xdr:to>
    <xdr:pic>
      <xdr:nvPicPr>
        <xdr:cNvPr id="395" name="图片 394"/>
        <xdr:cNvPicPr>
          <a:picLocks noChangeAspect="1"/>
        </xdr:cNvPicPr>
      </xdr:nvPicPr>
      <xdr:blipFill>
        <a:blip r:embed="rId304"/>
        <a:stretch>
          <a:fillRect/>
        </a:stretch>
      </xdr:blipFill>
      <xdr:spPr>
        <a:xfrm>
          <a:off x="1553845" y="739816275"/>
          <a:ext cx="1549400" cy="838200"/>
        </a:xfrm>
        <a:prstGeom prst="rect">
          <a:avLst/>
        </a:prstGeom>
        <a:noFill/>
        <a:ln w="9525">
          <a:noFill/>
        </a:ln>
      </xdr:spPr>
    </xdr:pic>
    <xdr:clientData/>
  </xdr:twoCellAnchor>
  <xdr:twoCellAnchor editAs="oneCell">
    <xdr:from>
      <xdr:col>4</xdr:col>
      <xdr:colOff>172720</xdr:colOff>
      <xdr:row>3698</xdr:row>
      <xdr:rowOff>116205</xdr:rowOff>
    </xdr:from>
    <xdr:to>
      <xdr:col>8</xdr:col>
      <xdr:colOff>94615</xdr:colOff>
      <xdr:row>3703</xdr:row>
      <xdr:rowOff>38100</xdr:rowOff>
    </xdr:to>
    <xdr:pic>
      <xdr:nvPicPr>
        <xdr:cNvPr id="396" name="图片 395"/>
        <xdr:cNvPicPr>
          <a:picLocks noChangeAspect="1"/>
        </xdr:cNvPicPr>
      </xdr:nvPicPr>
      <xdr:blipFill>
        <a:blip r:embed="rId305"/>
        <a:stretch>
          <a:fillRect/>
        </a:stretch>
      </xdr:blipFill>
      <xdr:spPr>
        <a:xfrm>
          <a:off x="3314065" y="739808655"/>
          <a:ext cx="1706880" cy="922020"/>
        </a:xfrm>
        <a:prstGeom prst="rect">
          <a:avLst/>
        </a:prstGeom>
        <a:noFill/>
        <a:ln w="9525">
          <a:noFill/>
        </a:ln>
      </xdr:spPr>
    </xdr:pic>
    <xdr:clientData/>
  </xdr:twoCellAnchor>
  <xdr:twoCellAnchor editAs="oneCell">
    <xdr:from>
      <xdr:col>2</xdr:col>
      <xdr:colOff>17145</xdr:colOff>
      <xdr:row>3709</xdr:row>
      <xdr:rowOff>192405</xdr:rowOff>
    </xdr:from>
    <xdr:to>
      <xdr:col>3</xdr:col>
      <xdr:colOff>598170</xdr:colOff>
      <xdr:row>3714</xdr:row>
      <xdr:rowOff>19050</xdr:rowOff>
    </xdr:to>
    <xdr:pic>
      <xdr:nvPicPr>
        <xdr:cNvPr id="397" name="图片 396"/>
        <xdr:cNvPicPr>
          <a:picLocks noChangeAspect="1"/>
        </xdr:cNvPicPr>
      </xdr:nvPicPr>
      <xdr:blipFill>
        <a:blip r:embed="rId306"/>
        <a:stretch>
          <a:fillRect/>
        </a:stretch>
      </xdr:blipFill>
      <xdr:spPr>
        <a:xfrm>
          <a:off x="1560195" y="742085130"/>
          <a:ext cx="1533525" cy="826770"/>
        </a:xfrm>
        <a:prstGeom prst="rect">
          <a:avLst/>
        </a:prstGeom>
        <a:noFill/>
        <a:ln w="9525">
          <a:noFill/>
        </a:ln>
      </xdr:spPr>
    </xdr:pic>
    <xdr:clientData/>
  </xdr:twoCellAnchor>
  <xdr:twoCellAnchor editAs="oneCell">
    <xdr:from>
      <xdr:col>4</xdr:col>
      <xdr:colOff>139700</xdr:colOff>
      <xdr:row>3709</xdr:row>
      <xdr:rowOff>147320</xdr:rowOff>
    </xdr:from>
    <xdr:to>
      <xdr:col>8</xdr:col>
      <xdr:colOff>163195</xdr:colOff>
      <xdr:row>3714</xdr:row>
      <xdr:rowOff>122555</xdr:rowOff>
    </xdr:to>
    <xdr:pic>
      <xdr:nvPicPr>
        <xdr:cNvPr id="398" name="图片 397"/>
        <xdr:cNvPicPr>
          <a:picLocks noChangeAspect="1"/>
        </xdr:cNvPicPr>
      </xdr:nvPicPr>
      <xdr:blipFill>
        <a:blip r:embed="rId307"/>
        <a:stretch>
          <a:fillRect/>
        </a:stretch>
      </xdr:blipFill>
      <xdr:spPr>
        <a:xfrm>
          <a:off x="3281045" y="742040045"/>
          <a:ext cx="1808480" cy="975360"/>
        </a:xfrm>
        <a:prstGeom prst="rect">
          <a:avLst/>
        </a:prstGeom>
        <a:noFill/>
        <a:ln w="9525">
          <a:noFill/>
        </a:ln>
      </xdr:spPr>
    </xdr:pic>
    <xdr:clientData/>
  </xdr:twoCellAnchor>
  <xdr:twoCellAnchor editAs="oneCell">
    <xdr:from>
      <xdr:col>2</xdr:col>
      <xdr:colOff>29845</xdr:colOff>
      <xdr:row>3734</xdr:row>
      <xdr:rowOff>10160</xdr:rowOff>
    </xdr:from>
    <xdr:to>
      <xdr:col>4</xdr:col>
      <xdr:colOff>13335</xdr:colOff>
      <xdr:row>3738</xdr:row>
      <xdr:rowOff>62230</xdr:rowOff>
    </xdr:to>
    <xdr:pic>
      <xdr:nvPicPr>
        <xdr:cNvPr id="400" name="图片 399"/>
        <xdr:cNvPicPr>
          <a:picLocks noChangeAspect="1"/>
        </xdr:cNvPicPr>
      </xdr:nvPicPr>
      <xdr:blipFill>
        <a:blip r:embed="rId308"/>
        <a:stretch>
          <a:fillRect/>
        </a:stretch>
      </xdr:blipFill>
      <xdr:spPr>
        <a:xfrm>
          <a:off x="1572895" y="746903510"/>
          <a:ext cx="1581785" cy="852170"/>
        </a:xfrm>
        <a:prstGeom prst="rect">
          <a:avLst/>
        </a:prstGeom>
        <a:noFill/>
        <a:ln w="9525">
          <a:noFill/>
        </a:ln>
      </xdr:spPr>
    </xdr:pic>
    <xdr:clientData/>
  </xdr:twoCellAnchor>
  <xdr:twoCellAnchor editAs="oneCell">
    <xdr:from>
      <xdr:col>4</xdr:col>
      <xdr:colOff>262255</xdr:colOff>
      <xdr:row>3734</xdr:row>
      <xdr:rowOff>43180</xdr:rowOff>
    </xdr:from>
    <xdr:to>
      <xdr:col>8</xdr:col>
      <xdr:colOff>66675</xdr:colOff>
      <xdr:row>3738</xdr:row>
      <xdr:rowOff>99060</xdr:rowOff>
    </xdr:to>
    <xdr:pic>
      <xdr:nvPicPr>
        <xdr:cNvPr id="401" name="图片 400"/>
        <xdr:cNvPicPr>
          <a:picLocks noChangeAspect="1"/>
        </xdr:cNvPicPr>
      </xdr:nvPicPr>
      <xdr:blipFill>
        <a:blip r:embed="rId309"/>
        <a:stretch>
          <a:fillRect/>
        </a:stretch>
      </xdr:blipFill>
      <xdr:spPr>
        <a:xfrm>
          <a:off x="3403600" y="746936530"/>
          <a:ext cx="1589405" cy="855980"/>
        </a:xfrm>
        <a:prstGeom prst="rect">
          <a:avLst/>
        </a:prstGeom>
        <a:noFill/>
        <a:ln w="9525">
          <a:noFill/>
        </a:ln>
      </xdr:spPr>
    </xdr:pic>
    <xdr:clientData/>
  </xdr:twoCellAnchor>
  <xdr:twoCellAnchor editAs="oneCell">
    <xdr:from>
      <xdr:col>2</xdr:col>
      <xdr:colOff>41275</xdr:colOff>
      <xdr:row>3747</xdr:row>
      <xdr:rowOff>92710</xdr:rowOff>
    </xdr:from>
    <xdr:to>
      <xdr:col>3</xdr:col>
      <xdr:colOff>441960</xdr:colOff>
      <xdr:row>3751</xdr:row>
      <xdr:rowOff>23495</xdr:rowOff>
    </xdr:to>
    <xdr:pic>
      <xdr:nvPicPr>
        <xdr:cNvPr id="402" name="图片 401"/>
        <xdr:cNvPicPr>
          <a:picLocks noChangeAspect="1"/>
        </xdr:cNvPicPr>
      </xdr:nvPicPr>
      <xdr:blipFill>
        <a:blip r:embed="rId310"/>
        <a:stretch>
          <a:fillRect/>
        </a:stretch>
      </xdr:blipFill>
      <xdr:spPr>
        <a:xfrm>
          <a:off x="1584325" y="749586385"/>
          <a:ext cx="1353185" cy="730885"/>
        </a:xfrm>
        <a:prstGeom prst="rect">
          <a:avLst/>
        </a:prstGeom>
        <a:noFill/>
        <a:ln w="9525">
          <a:noFill/>
        </a:ln>
      </xdr:spPr>
    </xdr:pic>
    <xdr:clientData/>
  </xdr:twoCellAnchor>
  <xdr:twoCellAnchor editAs="oneCell">
    <xdr:from>
      <xdr:col>4</xdr:col>
      <xdr:colOff>266065</xdr:colOff>
      <xdr:row>3747</xdr:row>
      <xdr:rowOff>48260</xdr:rowOff>
    </xdr:from>
    <xdr:to>
      <xdr:col>8</xdr:col>
      <xdr:colOff>12065</xdr:colOff>
      <xdr:row>3751</xdr:row>
      <xdr:rowOff>76200</xdr:rowOff>
    </xdr:to>
    <xdr:pic>
      <xdr:nvPicPr>
        <xdr:cNvPr id="403" name="图片 402"/>
        <xdr:cNvPicPr>
          <a:picLocks noChangeAspect="1"/>
        </xdr:cNvPicPr>
      </xdr:nvPicPr>
      <xdr:blipFill>
        <a:blip r:embed="rId311"/>
        <a:stretch>
          <a:fillRect/>
        </a:stretch>
      </xdr:blipFill>
      <xdr:spPr>
        <a:xfrm>
          <a:off x="3407410" y="749541935"/>
          <a:ext cx="1530985" cy="828040"/>
        </a:xfrm>
        <a:prstGeom prst="rect">
          <a:avLst/>
        </a:prstGeom>
        <a:noFill/>
        <a:ln w="9525">
          <a:noFill/>
        </a:ln>
      </xdr:spPr>
    </xdr:pic>
    <xdr:clientData/>
  </xdr:twoCellAnchor>
  <xdr:twoCellAnchor editAs="oneCell">
    <xdr:from>
      <xdr:col>2</xdr:col>
      <xdr:colOff>15875</xdr:colOff>
      <xdr:row>3758</xdr:row>
      <xdr:rowOff>24765</xdr:rowOff>
    </xdr:from>
    <xdr:to>
      <xdr:col>4</xdr:col>
      <xdr:colOff>25400</xdr:colOff>
      <xdr:row>3762</xdr:row>
      <xdr:rowOff>90805</xdr:rowOff>
    </xdr:to>
    <xdr:pic>
      <xdr:nvPicPr>
        <xdr:cNvPr id="404" name="图片 403"/>
        <xdr:cNvPicPr>
          <a:picLocks noChangeAspect="1"/>
        </xdr:cNvPicPr>
      </xdr:nvPicPr>
      <xdr:blipFill>
        <a:blip r:embed="rId312"/>
        <a:stretch>
          <a:fillRect/>
        </a:stretch>
      </xdr:blipFill>
      <xdr:spPr>
        <a:xfrm>
          <a:off x="1558925" y="751718715"/>
          <a:ext cx="1607820" cy="866140"/>
        </a:xfrm>
        <a:prstGeom prst="rect">
          <a:avLst/>
        </a:prstGeom>
        <a:noFill/>
        <a:ln w="9525">
          <a:noFill/>
        </a:ln>
      </xdr:spPr>
    </xdr:pic>
    <xdr:clientData/>
  </xdr:twoCellAnchor>
  <xdr:twoCellAnchor editAs="oneCell">
    <xdr:from>
      <xdr:col>4</xdr:col>
      <xdr:colOff>208280</xdr:colOff>
      <xdr:row>3757</xdr:row>
      <xdr:rowOff>189865</xdr:rowOff>
    </xdr:from>
    <xdr:to>
      <xdr:col>8</xdr:col>
      <xdr:colOff>259080</xdr:colOff>
      <xdr:row>3763</xdr:row>
      <xdr:rowOff>0</xdr:rowOff>
    </xdr:to>
    <xdr:pic>
      <xdr:nvPicPr>
        <xdr:cNvPr id="405" name="图片 404"/>
        <xdr:cNvPicPr>
          <a:picLocks noChangeAspect="1"/>
        </xdr:cNvPicPr>
      </xdr:nvPicPr>
      <xdr:blipFill>
        <a:blip r:embed="rId313"/>
        <a:stretch>
          <a:fillRect/>
        </a:stretch>
      </xdr:blipFill>
      <xdr:spPr>
        <a:xfrm>
          <a:off x="3349625" y="751683790"/>
          <a:ext cx="1835785" cy="1010285"/>
        </a:xfrm>
        <a:prstGeom prst="rect">
          <a:avLst/>
        </a:prstGeom>
        <a:noFill/>
        <a:ln w="9525">
          <a:noFill/>
        </a:ln>
      </xdr:spPr>
    </xdr:pic>
    <xdr:clientData/>
  </xdr:twoCellAnchor>
  <xdr:twoCellAnchor editAs="oneCell">
    <xdr:from>
      <xdr:col>2</xdr:col>
      <xdr:colOff>24130</xdr:colOff>
      <xdr:row>3782</xdr:row>
      <xdr:rowOff>14605</xdr:rowOff>
    </xdr:from>
    <xdr:to>
      <xdr:col>4</xdr:col>
      <xdr:colOff>73660</xdr:colOff>
      <xdr:row>3786</xdr:row>
      <xdr:rowOff>106045</xdr:rowOff>
    </xdr:to>
    <xdr:pic>
      <xdr:nvPicPr>
        <xdr:cNvPr id="408" name="图片 407"/>
        <xdr:cNvPicPr>
          <a:picLocks noChangeAspect="1"/>
        </xdr:cNvPicPr>
      </xdr:nvPicPr>
      <xdr:blipFill>
        <a:blip r:embed="rId314"/>
        <a:stretch>
          <a:fillRect/>
        </a:stretch>
      </xdr:blipFill>
      <xdr:spPr>
        <a:xfrm>
          <a:off x="1567180" y="756509155"/>
          <a:ext cx="1647825" cy="891540"/>
        </a:xfrm>
        <a:prstGeom prst="rect">
          <a:avLst/>
        </a:prstGeom>
        <a:noFill/>
        <a:ln w="9525">
          <a:noFill/>
        </a:ln>
      </xdr:spPr>
    </xdr:pic>
    <xdr:clientData/>
  </xdr:twoCellAnchor>
  <xdr:twoCellAnchor editAs="oneCell">
    <xdr:from>
      <xdr:col>4</xdr:col>
      <xdr:colOff>277495</xdr:colOff>
      <xdr:row>3781</xdr:row>
      <xdr:rowOff>196215</xdr:rowOff>
    </xdr:from>
    <xdr:to>
      <xdr:col>8</xdr:col>
      <xdr:colOff>218440</xdr:colOff>
      <xdr:row>3786</xdr:row>
      <xdr:rowOff>127635</xdr:rowOff>
    </xdr:to>
    <xdr:pic>
      <xdr:nvPicPr>
        <xdr:cNvPr id="409" name="图片 408"/>
        <xdr:cNvPicPr>
          <a:picLocks noChangeAspect="1"/>
        </xdr:cNvPicPr>
      </xdr:nvPicPr>
      <xdr:blipFill>
        <a:blip r:embed="rId315"/>
        <a:stretch>
          <a:fillRect/>
        </a:stretch>
      </xdr:blipFill>
      <xdr:spPr>
        <a:xfrm>
          <a:off x="3418840" y="756490740"/>
          <a:ext cx="1725930" cy="931545"/>
        </a:xfrm>
        <a:prstGeom prst="rect">
          <a:avLst/>
        </a:prstGeom>
        <a:noFill/>
        <a:ln w="9525">
          <a:noFill/>
        </a:ln>
      </xdr:spPr>
    </xdr:pic>
    <xdr:clientData/>
  </xdr:twoCellAnchor>
  <xdr:twoCellAnchor editAs="oneCell">
    <xdr:from>
      <xdr:col>2</xdr:col>
      <xdr:colOff>27305</xdr:colOff>
      <xdr:row>3795</xdr:row>
      <xdr:rowOff>114300</xdr:rowOff>
    </xdr:from>
    <xdr:to>
      <xdr:col>3</xdr:col>
      <xdr:colOff>640715</xdr:colOff>
      <xdr:row>3799</xdr:row>
      <xdr:rowOff>157480</xdr:rowOff>
    </xdr:to>
    <xdr:pic>
      <xdr:nvPicPr>
        <xdr:cNvPr id="410" name="图片 409"/>
        <xdr:cNvPicPr>
          <a:picLocks noChangeAspect="1"/>
        </xdr:cNvPicPr>
      </xdr:nvPicPr>
      <xdr:blipFill>
        <a:blip r:embed="rId316"/>
        <a:stretch>
          <a:fillRect/>
        </a:stretch>
      </xdr:blipFill>
      <xdr:spPr>
        <a:xfrm>
          <a:off x="1570355" y="759209175"/>
          <a:ext cx="1565910" cy="843280"/>
        </a:xfrm>
        <a:prstGeom prst="rect">
          <a:avLst/>
        </a:prstGeom>
        <a:noFill/>
        <a:ln w="9525">
          <a:noFill/>
        </a:ln>
      </xdr:spPr>
    </xdr:pic>
    <xdr:clientData/>
  </xdr:twoCellAnchor>
  <xdr:twoCellAnchor editAs="oneCell">
    <xdr:from>
      <xdr:col>4</xdr:col>
      <xdr:colOff>373380</xdr:colOff>
      <xdr:row>3795</xdr:row>
      <xdr:rowOff>10795</xdr:rowOff>
    </xdr:from>
    <xdr:to>
      <xdr:col>8</xdr:col>
      <xdr:colOff>143510</xdr:colOff>
      <xdr:row>3799</xdr:row>
      <xdr:rowOff>51435</xdr:rowOff>
    </xdr:to>
    <xdr:pic>
      <xdr:nvPicPr>
        <xdr:cNvPr id="411" name="图片 410"/>
        <xdr:cNvPicPr>
          <a:picLocks noChangeAspect="1"/>
        </xdr:cNvPicPr>
      </xdr:nvPicPr>
      <xdr:blipFill>
        <a:blip r:embed="rId317"/>
        <a:stretch>
          <a:fillRect/>
        </a:stretch>
      </xdr:blipFill>
      <xdr:spPr>
        <a:xfrm>
          <a:off x="3514725" y="759105670"/>
          <a:ext cx="1555115" cy="840740"/>
        </a:xfrm>
        <a:prstGeom prst="rect">
          <a:avLst/>
        </a:prstGeom>
        <a:noFill/>
        <a:ln w="9525">
          <a:noFill/>
        </a:ln>
      </xdr:spPr>
    </xdr:pic>
    <xdr:clientData/>
  </xdr:twoCellAnchor>
  <xdr:twoCellAnchor editAs="oneCell">
    <xdr:from>
      <xdr:col>2</xdr:col>
      <xdr:colOff>33655</xdr:colOff>
      <xdr:row>3806</xdr:row>
      <xdr:rowOff>58420</xdr:rowOff>
    </xdr:from>
    <xdr:to>
      <xdr:col>4</xdr:col>
      <xdr:colOff>169545</xdr:colOff>
      <xdr:row>3810</xdr:row>
      <xdr:rowOff>176530</xdr:rowOff>
    </xdr:to>
    <xdr:pic>
      <xdr:nvPicPr>
        <xdr:cNvPr id="412" name="图片 411"/>
        <xdr:cNvPicPr>
          <a:picLocks noChangeAspect="1"/>
        </xdr:cNvPicPr>
      </xdr:nvPicPr>
      <xdr:blipFill>
        <a:blip r:embed="rId318"/>
        <a:stretch>
          <a:fillRect/>
        </a:stretch>
      </xdr:blipFill>
      <xdr:spPr>
        <a:xfrm>
          <a:off x="1576705" y="761353570"/>
          <a:ext cx="1734185" cy="918210"/>
        </a:xfrm>
        <a:prstGeom prst="rect">
          <a:avLst/>
        </a:prstGeom>
        <a:noFill/>
        <a:ln w="9525">
          <a:noFill/>
        </a:ln>
      </xdr:spPr>
    </xdr:pic>
    <xdr:clientData/>
  </xdr:twoCellAnchor>
  <xdr:twoCellAnchor editAs="oneCell">
    <xdr:from>
      <xdr:col>4</xdr:col>
      <xdr:colOff>261620</xdr:colOff>
      <xdr:row>3806</xdr:row>
      <xdr:rowOff>20955</xdr:rowOff>
    </xdr:from>
    <xdr:to>
      <xdr:col>8</xdr:col>
      <xdr:colOff>289560</xdr:colOff>
      <xdr:row>3810</xdr:row>
      <xdr:rowOff>176530</xdr:rowOff>
    </xdr:to>
    <xdr:pic>
      <xdr:nvPicPr>
        <xdr:cNvPr id="413" name="图片 412"/>
        <xdr:cNvPicPr>
          <a:picLocks noChangeAspect="1"/>
        </xdr:cNvPicPr>
      </xdr:nvPicPr>
      <xdr:blipFill>
        <a:blip r:embed="rId319"/>
        <a:stretch>
          <a:fillRect/>
        </a:stretch>
      </xdr:blipFill>
      <xdr:spPr>
        <a:xfrm>
          <a:off x="3402965" y="761316105"/>
          <a:ext cx="1812925" cy="955675"/>
        </a:xfrm>
        <a:prstGeom prst="rect">
          <a:avLst/>
        </a:prstGeom>
        <a:noFill/>
        <a:ln w="9525">
          <a:noFill/>
        </a:ln>
      </xdr:spPr>
    </xdr:pic>
    <xdr:clientData/>
  </xdr:twoCellAnchor>
  <xdr:twoCellAnchor editAs="oneCell">
    <xdr:from>
      <xdr:col>2</xdr:col>
      <xdr:colOff>22225</xdr:colOff>
      <xdr:row>3818</xdr:row>
      <xdr:rowOff>94615</xdr:rowOff>
    </xdr:from>
    <xdr:to>
      <xdr:col>3</xdr:col>
      <xdr:colOff>643890</xdr:colOff>
      <xdr:row>3822</xdr:row>
      <xdr:rowOff>142875</xdr:rowOff>
    </xdr:to>
    <xdr:pic>
      <xdr:nvPicPr>
        <xdr:cNvPr id="414" name="图片 413"/>
        <xdr:cNvPicPr>
          <a:picLocks noChangeAspect="1"/>
        </xdr:cNvPicPr>
      </xdr:nvPicPr>
      <xdr:blipFill>
        <a:blip r:embed="rId320"/>
        <a:stretch>
          <a:fillRect/>
        </a:stretch>
      </xdr:blipFill>
      <xdr:spPr>
        <a:xfrm>
          <a:off x="1565275" y="763790065"/>
          <a:ext cx="1574165" cy="848360"/>
        </a:xfrm>
        <a:prstGeom prst="rect">
          <a:avLst/>
        </a:prstGeom>
        <a:noFill/>
        <a:ln w="9525">
          <a:noFill/>
        </a:ln>
      </xdr:spPr>
    </xdr:pic>
    <xdr:clientData/>
  </xdr:twoCellAnchor>
  <xdr:twoCellAnchor editAs="oneCell">
    <xdr:from>
      <xdr:col>4</xdr:col>
      <xdr:colOff>357505</xdr:colOff>
      <xdr:row>3818</xdr:row>
      <xdr:rowOff>104775</xdr:rowOff>
    </xdr:from>
    <xdr:to>
      <xdr:col>7</xdr:col>
      <xdr:colOff>384810</xdr:colOff>
      <xdr:row>3822</xdr:row>
      <xdr:rowOff>46990</xdr:rowOff>
    </xdr:to>
    <xdr:pic>
      <xdr:nvPicPr>
        <xdr:cNvPr id="415" name="图片 414"/>
        <xdr:cNvPicPr>
          <a:picLocks noChangeAspect="1"/>
        </xdr:cNvPicPr>
      </xdr:nvPicPr>
      <xdr:blipFill>
        <a:blip r:embed="rId321"/>
        <a:stretch>
          <a:fillRect/>
        </a:stretch>
      </xdr:blipFill>
      <xdr:spPr>
        <a:xfrm>
          <a:off x="3498850" y="763800225"/>
          <a:ext cx="1372870" cy="742315"/>
        </a:xfrm>
        <a:prstGeom prst="rect">
          <a:avLst/>
        </a:prstGeom>
        <a:noFill/>
        <a:ln w="9525">
          <a:noFill/>
        </a:ln>
      </xdr:spPr>
    </xdr:pic>
    <xdr:clientData/>
  </xdr:twoCellAnchor>
  <xdr:twoCellAnchor editAs="oneCell">
    <xdr:from>
      <xdr:col>2</xdr:col>
      <xdr:colOff>80010</xdr:colOff>
      <xdr:row>3842</xdr:row>
      <xdr:rowOff>110490</xdr:rowOff>
    </xdr:from>
    <xdr:to>
      <xdr:col>3</xdr:col>
      <xdr:colOff>427990</xdr:colOff>
      <xdr:row>3846</xdr:row>
      <xdr:rowOff>8890</xdr:rowOff>
    </xdr:to>
    <xdr:pic>
      <xdr:nvPicPr>
        <xdr:cNvPr id="418" name="图片 417"/>
        <xdr:cNvPicPr>
          <a:picLocks noChangeAspect="1"/>
        </xdr:cNvPicPr>
      </xdr:nvPicPr>
      <xdr:blipFill>
        <a:blip r:embed="rId322"/>
        <a:stretch>
          <a:fillRect/>
        </a:stretch>
      </xdr:blipFill>
      <xdr:spPr>
        <a:xfrm>
          <a:off x="1623060" y="768606540"/>
          <a:ext cx="1300480" cy="698500"/>
        </a:xfrm>
        <a:prstGeom prst="rect">
          <a:avLst/>
        </a:prstGeom>
        <a:noFill/>
        <a:ln w="9525">
          <a:noFill/>
        </a:ln>
      </xdr:spPr>
    </xdr:pic>
    <xdr:clientData/>
  </xdr:twoCellAnchor>
  <xdr:twoCellAnchor editAs="oneCell">
    <xdr:from>
      <xdr:col>4</xdr:col>
      <xdr:colOff>238125</xdr:colOff>
      <xdr:row>3842</xdr:row>
      <xdr:rowOff>70485</xdr:rowOff>
    </xdr:from>
    <xdr:to>
      <xdr:col>7</xdr:col>
      <xdr:colOff>208280</xdr:colOff>
      <xdr:row>3845</xdr:row>
      <xdr:rowOff>180340</xdr:rowOff>
    </xdr:to>
    <xdr:pic>
      <xdr:nvPicPr>
        <xdr:cNvPr id="420" name="图片 419"/>
        <xdr:cNvPicPr>
          <a:picLocks noChangeAspect="1"/>
        </xdr:cNvPicPr>
      </xdr:nvPicPr>
      <xdr:blipFill>
        <a:blip r:embed="rId323"/>
        <a:stretch>
          <a:fillRect/>
        </a:stretch>
      </xdr:blipFill>
      <xdr:spPr>
        <a:xfrm>
          <a:off x="3379470" y="768566535"/>
          <a:ext cx="1315720" cy="709930"/>
        </a:xfrm>
        <a:prstGeom prst="rect">
          <a:avLst/>
        </a:prstGeom>
        <a:noFill/>
        <a:ln w="9525">
          <a:noFill/>
        </a:ln>
      </xdr:spPr>
    </xdr:pic>
    <xdr:clientData/>
  </xdr:twoCellAnchor>
  <xdr:twoCellAnchor editAs="oneCell">
    <xdr:from>
      <xdr:col>2</xdr:col>
      <xdr:colOff>62230</xdr:colOff>
      <xdr:row>3855</xdr:row>
      <xdr:rowOff>36195</xdr:rowOff>
    </xdr:from>
    <xdr:to>
      <xdr:col>3</xdr:col>
      <xdr:colOff>93980</xdr:colOff>
      <xdr:row>3857</xdr:row>
      <xdr:rowOff>165735</xdr:rowOff>
    </xdr:to>
    <xdr:pic>
      <xdr:nvPicPr>
        <xdr:cNvPr id="421" name="图片 420"/>
        <xdr:cNvPicPr>
          <a:picLocks noChangeAspect="1"/>
        </xdr:cNvPicPr>
      </xdr:nvPicPr>
      <xdr:blipFill>
        <a:blip r:embed="rId324"/>
        <a:stretch>
          <a:fillRect/>
        </a:stretch>
      </xdr:blipFill>
      <xdr:spPr>
        <a:xfrm>
          <a:off x="1605280" y="771132570"/>
          <a:ext cx="984250" cy="529590"/>
        </a:xfrm>
        <a:prstGeom prst="rect">
          <a:avLst/>
        </a:prstGeom>
        <a:noFill/>
        <a:ln w="9525">
          <a:noFill/>
        </a:ln>
      </xdr:spPr>
    </xdr:pic>
    <xdr:clientData/>
  </xdr:twoCellAnchor>
  <xdr:twoCellAnchor editAs="oneCell">
    <xdr:from>
      <xdr:col>3</xdr:col>
      <xdr:colOff>551815</xdr:colOff>
      <xdr:row>3854</xdr:row>
      <xdr:rowOff>27940</xdr:rowOff>
    </xdr:from>
    <xdr:to>
      <xdr:col>6</xdr:col>
      <xdr:colOff>233045</xdr:colOff>
      <xdr:row>3857</xdr:row>
      <xdr:rowOff>128270</xdr:rowOff>
    </xdr:to>
    <xdr:pic>
      <xdr:nvPicPr>
        <xdr:cNvPr id="422" name="图片 421"/>
        <xdr:cNvPicPr>
          <a:picLocks noChangeAspect="1"/>
        </xdr:cNvPicPr>
      </xdr:nvPicPr>
      <xdr:blipFill>
        <a:blip r:embed="rId325"/>
        <a:stretch>
          <a:fillRect/>
        </a:stretch>
      </xdr:blipFill>
      <xdr:spPr>
        <a:xfrm>
          <a:off x="3047365" y="770924290"/>
          <a:ext cx="1296035" cy="700405"/>
        </a:xfrm>
        <a:prstGeom prst="rect">
          <a:avLst/>
        </a:prstGeom>
        <a:noFill/>
        <a:ln w="9525">
          <a:noFill/>
        </a:ln>
      </xdr:spPr>
    </xdr:pic>
    <xdr:clientData/>
  </xdr:twoCellAnchor>
  <xdr:twoCellAnchor editAs="oneCell">
    <xdr:from>
      <xdr:col>2</xdr:col>
      <xdr:colOff>122555</xdr:colOff>
      <xdr:row>3867</xdr:row>
      <xdr:rowOff>6350</xdr:rowOff>
    </xdr:from>
    <xdr:to>
      <xdr:col>3</xdr:col>
      <xdr:colOff>470535</xdr:colOff>
      <xdr:row>3870</xdr:row>
      <xdr:rowOff>109220</xdr:rowOff>
    </xdr:to>
    <xdr:pic>
      <xdr:nvPicPr>
        <xdr:cNvPr id="423" name="图片 422"/>
        <xdr:cNvPicPr>
          <a:picLocks noChangeAspect="1"/>
        </xdr:cNvPicPr>
      </xdr:nvPicPr>
      <xdr:blipFill>
        <a:blip r:embed="rId326"/>
        <a:stretch>
          <a:fillRect/>
        </a:stretch>
      </xdr:blipFill>
      <xdr:spPr>
        <a:xfrm>
          <a:off x="1665605" y="773503025"/>
          <a:ext cx="1300480" cy="702945"/>
        </a:xfrm>
        <a:prstGeom prst="rect">
          <a:avLst/>
        </a:prstGeom>
        <a:noFill/>
        <a:ln w="9525">
          <a:noFill/>
        </a:ln>
      </xdr:spPr>
    </xdr:pic>
    <xdr:clientData/>
  </xdr:twoCellAnchor>
  <xdr:twoCellAnchor editAs="oneCell">
    <xdr:from>
      <xdr:col>4</xdr:col>
      <xdr:colOff>74295</xdr:colOff>
      <xdr:row>3863</xdr:row>
      <xdr:rowOff>180340</xdr:rowOff>
    </xdr:from>
    <xdr:to>
      <xdr:col>9</xdr:col>
      <xdr:colOff>38100</xdr:colOff>
      <xdr:row>3869</xdr:row>
      <xdr:rowOff>119380</xdr:rowOff>
    </xdr:to>
    <xdr:pic>
      <xdr:nvPicPr>
        <xdr:cNvPr id="425" name="图片 424"/>
        <xdr:cNvPicPr>
          <a:picLocks noChangeAspect="1"/>
        </xdr:cNvPicPr>
      </xdr:nvPicPr>
      <xdr:blipFill>
        <a:blip r:embed="rId327"/>
        <a:stretch>
          <a:fillRect/>
        </a:stretch>
      </xdr:blipFill>
      <xdr:spPr>
        <a:xfrm>
          <a:off x="3215640" y="772876915"/>
          <a:ext cx="2116455" cy="1139190"/>
        </a:xfrm>
        <a:prstGeom prst="rect">
          <a:avLst/>
        </a:prstGeom>
        <a:noFill/>
        <a:ln w="9525">
          <a:noFill/>
        </a:ln>
      </xdr:spPr>
    </xdr:pic>
    <xdr:clientData/>
  </xdr:twoCellAnchor>
  <xdr:twoCellAnchor editAs="oneCell">
    <xdr:from>
      <xdr:col>2</xdr:col>
      <xdr:colOff>50165</xdr:colOff>
      <xdr:row>3878</xdr:row>
      <xdr:rowOff>117475</xdr:rowOff>
    </xdr:from>
    <xdr:to>
      <xdr:col>3</xdr:col>
      <xdr:colOff>330200</xdr:colOff>
      <xdr:row>3882</xdr:row>
      <xdr:rowOff>0</xdr:rowOff>
    </xdr:to>
    <xdr:pic>
      <xdr:nvPicPr>
        <xdr:cNvPr id="426" name="图片 425"/>
        <xdr:cNvPicPr>
          <a:picLocks noChangeAspect="1"/>
        </xdr:cNvPicPr>
      </xdr:nvPicPr>
      <xdr:blipFill>
        <a:blip r:embed="rId328"/>
        <a:stretch>
          <a:fillRect/>
        </a:stretch>
      </xdr:blipFill>
      <xdr:spPr>
        <a:xfrm>
          <a:off x="1593215" y="775814425"/>
          <a:ext cx="1232535" cy="682625"/>
        </a:xfrm>
        <a:prstGeom prst="rect">
          <a:avLst/>
        </a:prstGeom>
        <a:noFill/>
        <a:ln w="9525">
          <a:noFill/>
        </a:ln>
      </xdr:spPr>
    </xdr:pic>
    <xdr:clientData/>
  </xdr:twoCellAnchor>
  <xdr:twoCellAnchor editAs="oneCell">
    <xdr:from>
      <xdr:col>4</xdr:col>
      <xdr:colOff>113030</xdr:colOff>
      <xdr:row>3877</xdr:row>
      <xdr:rowOff>126365</xdr:rowOff>
    </xdr:from>
    <xdr:to>
      <xdr:col>8</xdr:col>
      <xdr:colOff>6350</xdr:colOff>
      <xdr:row>3882</xdr:row>
      <xdr:rowOff>33020</xdr:rowOff>
    </xdr:to>
    <xdr:pic>
      <xdr:nvPicPr>
        <xdr:cNvPr id="427" name="图片 426"/>
        <xdr:cNvPicPr>
          <a:picLocks noChangeAspect="1"/>
        </xdr:cNvPicPr>
      </xdr:nvPicPr>
      <xdr:blipFill>
        <a:blip r:embed="rId329"/>
        <a:stretch>
          <a:fillRect/>
        </a:stretch>
      </xdr:blipFill>
      <xdr:spPr>
        <a:xfrm>
          <a:off x="3254375" y="775623290"/>
          <a:ext cx="1678305" cy="906780"/>
        </a:xfrm>
        <a:prstGeom prst="rect">
          <a:avLst/>
        </a:prstGeom>
        <a:noFill/>
        <a:ln w="9525">
          <a:noFill/>
        </a:ln>
      </xdr:spPr>
    </xdr:pic>
    <xdr:clientData/>
  </xdr:twoCellAnchor>
  <xdr:twoCellAnchor editAs="oneCell">
    <xdr:from>
      <xdr:col>2</xdr:col>
      <xdr:colOff>103505</xdr:colOff>
      <xdr:row>3891</xdr:row>
      <xdr:rowOff>58420</xdr:rowOff>
    </xdr:from>
    <xdr:to>
      <xdr:col>3</xdr:col>
      <xdr:colOff>516890</xdr:colOff>
      <xdr:row>3895</xdr:row>
      <xdr:rowOff>2857</xdr:rowOff>
    </xdr:to>
    <xdr:pic>
      <xdr:nvPicPr>
        <xdr:cNvPr id="428" name="图片 427"/>
        <xdr:cNvPicPr>
          <a:picLocks noChangeAspect="1"/>
        </xdr:cNvPicPr>
      </xdr:nvPicPr>
      <xdr:blipFill>
        <a:blip r:embed="rId330"/>
        <a:stretch>
          <a:fillRect/>
        </a:stretch>
      </xdr:blipFill>
      <xdr:spPr>
        <a:xfrm>
          <a:off x="1646555" y="778355695"/>
          <a:ext cx="1365885" cy="744220"/>
        </a:xfrm>
        <a:prstGeom prst="rect">
          <a:avLst/>
        </a:prstGeom>
        <a:noFill/>
        <a:ln w="9525">
          <a:noFill/>
        </a:ln>
      </xdr:spPr>
    </xdr:pic>
    <xdr:clientData/>
  </xdr:twoCellAnchor>
  <xdr:twoCellAnchor editAs="oneCell">
    <xdr:from>
      <xdr:col>4</xdr:col>
      <xdr:colOff>203200</xdr:colOff>
      <xdr:row>3890</xdr:row>
      <xdr:rowOff>132715</xdr:rowOff>
    </xdr:from>
    <xdr:to>
      <xdr:col>7</xdr:col>
      <xdr:colOff>434975</xdr:colOff>
      <xdr:row>3894</xdr:row>
      <xdr:rowOff>177165</xdr:rowOff>
    </xdr:to>
    <xdr:pic>
      <xdr:nvPicPr>
        <xdr:cNvPr id="430" name="图片 429"/>
        <xdr:cNvPicPr>
          <a:picLocks noChangeAspect="1"/>
        </xdr:cNvPicPr>
      </xdr:nvPicPr>
      <xdr:blipFill>
        <a:blip r:embed="rId331"/>
        <a:stretch>
          <a:fillRect/>
        </a:stretch>
      </xdr:blipFill>
      <xdr:spPr>
        <a:xfrm>
          <a:off x="3344545" y="778229965"/>
          <a:ext cx="1577340" cy="844550"/>
        </a:xfrm>
        <a:prstGeom prst="rect">
          <a:avLst/>
        </a:prstGeom>
        <a:noFill/>
        <a:ln w="9525">
          <a:noFill/>
        </a:ln>
      </xdr:spPr>
    </xdr:pic>
    <xdr:clientData/>
  </xdr:twoCellAnchor>
  <xdr:twoCellAnchor editAs="oneCell">
    <xdr:from>
      <xdr:col>2</xdr:col>
      <xdr:colOff>151765</xdr:colOff>
      <xdr:row>3900</xdr:row>
      <xdr:rowOff>84455</xdr:rowOff>
    </xdr:from>
    <xdr:to>
      <xdr:col>8</xdr:col>
      <xdr:colOff>3175</xdr:colOff>
      <xdr:row>3909</xdr:row>
      <xdr:rowOff>29210</xdr:rowOff>
    </xdr:to>
    <xdr:pic>
      <xdr:nvPicPr>
        <xdr:cNvPr id="431" name="图片 430"/>
        <xdr:cNvPicPr>
          <a:picLocks noChangeAspect="1"/>
        </xdr:cNvPicPr>
      </xdr:nvPicPr>
      <xdr:blipFill>
        <a:blip r:embed="rId332"/>
        <a:stretch>
          <a:fillRect/>
        </a:stretch>
      </xdr:blipFill>
      <xdr:spPr>
        <a:xfrm>
          <a:off x="1694815" y="780181955"/>
          <a:ext cx="3234690" cy="1744980"/>
        </a:xfrm>
        <a:prstGeom prst="rect">
          <a:avLst/>
        </a:prstGeom>
        <a:noFill/>
        <a:ln w="9525">
          <a:noFill/>
        </a:ln>
      </xdr:spPr>
    </xdr:pic>
    <xdr:clientData/>
  </xdr:twoCellAnchor>
  <xdr:twoCellAnchor editAs="oneCell">
    <xdr:from>
      <xdr:col>2</xdr:col>
      <xdr:colOff>60325</xdr:colOff>
      <xdr:row>3915</xdr:row>
      <xdr:rowOff>6985</xdr:rowOff>
    </xdr:from>
    <xdr:to>
      <xdr:col>3</xdr:col>
      <xdr:colOff>598805</xdr:colOff>
      <xdr:row>3919</xdr:row>
      <xdr:rowOff>9525</xdr:rowOff>
    </xdr:to>
    <xdr:pic>
      <xdr:nvPicPr>
        <xdr:cNvPr id="432" name="图片 431"/>
        <xdr:cNvPicPr>
          <a:picLocks noChangeAspect="1"/>
        </xdr:cNvPicPr>
      </xdr:nvPicPr>
      <xdr:blipFill>
        <a:blip r:embed="rId333"/>
        <a:stretch>
          <a:fillRect/>
        </a:stretch>
      </xdr:blipFill>
      <xdr:spPr>
        <a:xfrm>
          <a:off x="1603375" y="783104860"/>
          <a:ext cx="1490980" cy="802640"/>
        </a:xfrm>
        <a:prstGeom prst="rect">
          <a:avLst/>
        </a:prstGeom>
        <a:noFill/>
        <a:ln w="9525">
          <a:noFill/>
        </a:ln>
      </xdr:spPr>
    </xdr:pic>
    <xdr:clientData/>
  </xdr:twoCellAnchor>
  <xdr:twoCellAnchor editAs="oneCell">
    <xdr:from>
      <xdr:col>4</xdr:col>
      <xdr:colOff>234315</xdr:colOff>
      <xdr:row>3915</xdr:row>
      <xdr:rowOff>28575</xdr:rowOff>
    </xdr:from>
    <xdr:to>
      <xdr:col>7</xdr:col>
      <xdr:colOff>235585</xdr:colOff>
      <xdr:row>3918</xdr:row>
      <xdr:rowOff>156845</xdr:rowOff>
    </xdr:to>
    <xdr:pic>
      <xdr:nvPicPr>
        <xdr:cNvPr id="433" name="图片 432"/>
        <xdr:cNvPicPr>
          <a:picLocks noChangeAspect="1"/>
        </xdr:cNvPicPr>
      </xdr:nvPicPr>
      <xdr:blipFill>
        <a:blip r:embed="rId334"/>
        <a:stretch>
          <a:fillRect/>
        </a:stretch>
      </xdr:blipFill>
      <xdr:spPr>
        <a:xfrm>
          <a:off x="3375660" y="783126450"/>
          <a:ext cx="1346835" cy="728345"/>
        </a:xfrm>
        <a:prstGeom prst="rect">
          <a:avLst/>
        </a:prstGeom>
        <a:noFill/>
        <a:ln w="9525">
          <a:noFill/>
        </a:ln>
      </xdr:spPr>
    </xdr:pic>
    <xdr:clientData/>
  </xdr:twoCellAnchor>
  <xdr:twoCellAnchor editAs="oneCell">
    <xdr:from>
      <xdr:col>2</xdr:col>
      <xdr:colOff>53340</xdr:colOff>
      <xdr:row>3925</xdr:row>
      <xdr:rowOff>126365</xdr:rowOff>
    </xdr:from>
    <xdr:to>
      <xdr:col>3</xdr:col>
      <xdr:colOff>576580</xdr:colOff>
      <xdr:row>3929</xdr:row>
      <xdr:rowOff>118745</xdr:rowOff>
    </xdr:to>
    <xdr:pic>
      <xdr:nvPicPr>
        <xdr:cNvPr id="435" name="图片 434"/>
        <xdr:cNvPicPr>
          <a:picLocks noChangeAspect="1"/>
        </xdr:cNvPicPr>
      </xdr:nvPicPr>
      <xdr:blipFill>
        <a:blip r:embed="rId335"/>
        <a:stretch>
          <a:fillRect/>
        </a:stretch>
      </xdr:blipFill>
      <xdr:spPr>
        <a:xfrm>
          <a:off x="1596390" y="785224490"/>
          <a:ext cx="1475740" cy="792480"/>
        </a:xfrm>
        <a:prstGeom prst="rect">
          <a:avLst/>
        </a:prstGeom>
        <a:noFill/>
        <a:ln w="9525">
          <a:noFill/>
        </a:ln>
      </xdr:spPr>
    </xdr:pic>
    <xdr:clientData/>
  </xdr:twoCellAnchor>
  <xdr:twoCellAnchor editAs="oneCell">
    <xdr:from>
      <xdr:col>4</xdr:col>
      <xdr:colOff>275590</xdr:colOff>
      <xdr:row>3925</xdr:row>
      <xdr:rowOff>57150</xdr:rowOff>
    </xdr:from>
    <xdr:to>
      <xdr:col>8</xdr:col>
      <xdr:colOff>100965</xdr:colOff>
      <xdr:row>3929</xdr:row>
      <xdr:rowOff>123825</xdr:rowOff>
    </xdr:to>
    <xdr:pic>
      <xdr:nvPicPr>
        <xdr:cNvPr id="436" name="图片 435"/>
        <xdr:cNvPicPr>
          <a:picLocks noChangeAspect="1"/>
        </xdr:cNvPicPr>
      </xdr:nvPicPr>
      <xdr:blipFill>
        <a:blip r:embed="rId336"/>
        <a:stretch>
          <a:fillRect/>
        </a:stretch>
      </xdr:blipFill>
      <xdr:spPr>
        <a:xfrm>
          <a:off x="3416935" y="785155275"/>
          <a:ext cx="1610360" cy="866775"/>
        </a:xfrm>
        <a:prstGeom prst="rect">
          <a:avLst/>
        </a:prstGeom>
        <a:noFill/>
        <a:ln w="9525">
          <a:noFill/>
        </a:ln>
      </xdr:spPr>
    </xdr:pic>
    <xdr:clientData/>
  </xdr:twoCellAnchor>
  <xdr:twoCellAnchor editAs="oneCell">
    <xdr:from>
      <xdr:col>2</xdr:col>
      <xdr:colOff>81915</xdr:colOff>
      <xdr:row>3938</xdr:row>
      <xdr:rowOff>107315</xdr:rowOff>
    </xdr:from>
    <xdr:to>
      <xdr:col>4</xdr:col>
      <xdr:colOff>8890</xdr:colOff>
      <xdr:row>3942</xdr:row>
      <xdr:rowOff>129540</xdr:rowOff>
    </xdr:to>
    <xdr:pic>
      <xdr:nvPicPr>
        <xdr:cNvPr id="437" name="图片 436"/>
        <xdr:cNvPicPr>
          <a:picLocks noChangeAspect="1"/>
        </xdr:cNvPicPr>
      </xdr:nvPicPr>
      <xdr:blipFill>
        <a:blip r:embed="rId337"/>
        <a:stretch>
          <a:fillRect/>
        </a:stretch>
      </xdr:blipFill>
      <xdr:spPr>
        <a:xfrm>
          <a:off x="1624965" y="787805765"/>
          <a:ext cx="1525270" cy="822325"/>
        </a:xfrm>
        <a:prstGeom prst="rect">
          <a:avLst/>
        </a:prstGeom>
        <a:noFill/>
        <a:ln w="9525">
          <a:noFill/>
        </a:ln>
      </xdr:spPr>
    </xdr:pic>
    <xdr:clientData/>
  </xdr:twoCellAnchor>
  <xdr:twoCellAnchor editAs="oneCell">
    <xdr:from>
      <xdr:col>4</xdr:col>
      <xdr:colOff>301625</xdr:colOff>
      <xdr:row>3938</xdr:row>
      <xdr:rowOff>112395</xdr:rowOff>
    </xdr:from>
    <xdr:to>
      <xdr:col>8</xdr:col>
      <xdr:colOff>44450</xdr:colOff>
      <xdr:row>3942</xdr:row>
      <xdr:rowOff>139065</xdr:rowOff>
    </xdr:to>
    <xdr:pic>
      <xdr:nvPicPr>
        <xdr:cNvPr id="438" name="图片 437"/>
        <xdr:cNvPicPr>
          <a:picLocks noChangeAspect="1"/>
        </xdr:cNvPicPr>
      </xdr:nvPicPr>
      <xdr:blipFill>
        <a:blip r:embed="rId338"/>
        <a:stretch>
          <a:fillRect/>
        </a:stretch>
      </xdr:blipFill>
      <xdr:spPr>
        <a:xfrm>
          <a:off x="3442970" y="787810845"/>
          <a:ext cx="1527810" cy="826770"/>
        </a:xfrm>
        <a:prstGeom prst="rect">
          <a:avLst/>
        </a:prstGeom>
        <a:noFill/>
        <a:ln w="9525">
          <a:noFill/>
        </a:ln>
      </xdr:spPr>
    </xdr:pic>
    <xdr:clientData/>
  </xdr:twoCellAnchor>
  <xdr:twoCellAnchor editAs="oneCell">
    <xdr:from>
      <xdr:col>2</xdr:col>
      <xdr:colOff>30480</xdr:colOff>
      <xdr:row>3950</xdr:row>
      <xdr:rowOff>1905</xdr:rowOff>
    </xdr:from>
    <xdr:to>
      <xdr:col>3</xdr:col>
      <xdr:colOff>579120</xdr:colOff>
      <xdr:row>3954</xdr:row>
      <xdr:rowOff>8890</xdr:rowOff>
    </xdr:to>
    <xdr:pic>
      <xdr:nvPicPr>
        <xdr:cNvPr id="439" name="图片 438"/>
        <xdr:cNvPicPr>
          <a:picLocks noChangeAspect="1"/>
        </xdr:cNvPicPr>
      </xdr:nvPicPr>
      <xdr:blipFill>
        <a:blip r:embed="rId339"/>
        <a:stretch>
          <a:fillRect/>
        </a:stretch>
      </xdr:blipFill>
      <xdr:spPr>
        <a:xfrm>
          <a:off x="1573530" y="790100655"/>
          <a:ext cx="1501140" cy="807085"/>
        </a:xfrm>
        <a:prstGeom prst="rect">
          <a:avLst/>
        </a:prstGeom>
        <a:noFill/>
        <a:ln w="9525">
          <a:noFill/>
        </a:ln>
      </xdr:spPr>
    </xdr:pic>
    <xdr:clientData/>
  </xdr:twoCellAnchor>
  <xdr:twoCellAnchor editAs="oneCell">
    <xdr:from>
      <xdr:col>4</xdr:col>
      <xdr:colOff>415290</xdr:colOff>
      <xdr:row>3949</xdr:row>
      <xdr:rowOff>187325</xdr:rowOff>
    </xdr:from>
    <xdr:to>
      <xdr:col>8</xdr:col>
      <xdr:colOff>110490</xdr:colOff>
      <xdr:row>3953</xdr:row>
      <xdr:rowOff>176530</xdr:rowOff>
    </xdr:to>
    <xdr:pic>
      <xdr:nvPicPr>
        <xdr:cNvPr id="440" name="图片 439"/>
        <xdr:cNvPicPr>
          <a:picLocks noChangeAspect="1"/>
        </xdr:cNvPicPr>
      </xdr:nvPicPr>
      <xdr:blipFill>
        <a:blip r:embed="rId340"/>
        <a:stretch>
          <a:fillRect/>
        </a:stretch>
      </xdr:blipFill>
      <xdr:spPr>
        <a:xfrm>
          <a:off x="3556635" y="790086050"/>
          <a:ext cx="1480185" cy="789305"/>
        </a:xfrm>
        <a:prstGeom prst="rect">
          <a:avLst/>
        </a:prstGeom>
        <a:noFill/>
        <a:ln w="9525">
          <a:noFill/>
        </a:ln>
      </xdr:spPr>
    </xdr:pic>
    <xdr:clientData/>
  </xdr:twoCellAnchor>
  <xdr:twoCellAnchor editAs="oneCell">
    <xdr:from>
      <xdr:col>2</xdr:col>
      <xdr:colOff>32385</xdr:colOff>
      <xdr:row>3962</xdr:row>
      <xdr:rowOff>199390</xdr:rowOff>
    </xdr:from>
    <xdr:to>
      <xdr:col>3</xdr:col>
      <xdr:colOff>502920</xdr:colOff>
      <xdr:row>3966</xdr:row>
      <xdr:rowOff>167640</xdr:rowOff>
    </xdr:to>
    <xdr:pic>
      <xdr:nvPicPr>
        <xdr:cNvPr id="441" name="图片 440"/>
        <xdr:cNvPicPr>
          <a:picLocks noChangeAspect="1"/>
        </xdr:cNvPicPr>
      </xdr:nvPicPr>
      <xdr:blipFill>
        <a:blip r:embed="rId341"/>
        <a:stretch>
          <a:fillRect/>
        </a:stretch>
      </xdr:blipFill>
      <xdr:spPr>
        <a:xfrm>
          <a:off x="1575435" y="792698440"/>
          <a:ext cx="1423035" cy="768350"/>
        </a:xfrm>
        <a:prstGeom prst="rect">
          <a:avLst/>
        </a:prstGeom>
        <a:noFill/>
        <a:ln w="9525">
          <a:noFill/>
        </a:ln>
      </xdr:spPr>
    </xdr:pic>
    <xdr:clientData/>
  </xdr:twoCellAnchor>
  <xdr:twoCellAnchor editAs="oneCell">
    <xdr:from>
      <xdr:col>4</xdr:col>
      <xdr:colOff>281940</xdr:colOff>
      <xdr:row>3963</xdr:row>
      <xdr:rowOff>35560</xdr:rowOff>
    </xdr:from>
    <xdr:to>
      <xdr:col>7</xdr:col>
      <xdr:colOff>406400</xdr:colOff>
      <xdr:row>3967</xdr:row>
      <xdr:rowOff>28575</xdr:rowOff>
    </xdr:to>
    <xdr:pic>
      <xdr:nvPicPr>
        <xdr:cNvPr id="442" name="图片 441"/>
        <xdr:cNvPicPr>
          <a:picLocks noChangeAspect="1"/>
        </xdr:cNvPicPr>
      </xdr:nvPicPr>
      <xdr:blipFill>
        <a:blip r:embed="rId342"/>
        <a:stretch>
          <a:fillRect/>
        </a:stretch>
      </xdr:blipFill>
      <xdr:spPr>
        <a:xfrm>
          <a:off x="3423285" y="792734635"/>
          <a:ext cx="1470025" cy="793115"/>
        </a:xfrm>
        <a:prstGeom prst="rect">
          <a:avLst/>
        </a:prstGeom>
        <a:noFill/>
        <a:ln w="9525">
          <a:noFill/>
        </a:ln>
      </xdr:spPr>
    </xdr:pic>
    <xdr:clientData/>
  </xdr:twoCellAnchor>
  <xdr:twoCellAnchor editAs="oneCell">
    <xdr:from>
      <xdr:col>2</xdr:col>
      <xdr:colOff>36830</xdr:colOff>
      <xdr:row>3974</xdr:row>
      <xdr:rowOff>55880</xdr:rowOff>
    </xdr:from>
    <xdr:to>
      <xdr:col>4</xdr:col>
      <xdr:colOff>5080</xdr:colOff>
      <xdr:row>3978</xdr:row>
      <xdr:rowOff>99695</xdr:rowOff>
    </xdr:to>
    <xdr:pic>
      <xdr:nvPicPr>
        <xdr:cNvPr id="443" name="图片 442"/>
        <xdr:cNvPicPr>
          <a:picLocks noChangeAspect="1"/>
        </xdr:cNvPicPr>
      </xdr:nvPicPr>
      <xdr:blipFill>
        <a:blip r:embed="rId343"/>
        <a:stretch>
          <a:fillRect/>
        </a:stretch>
      </xdr:blipFill>
      <xdr:spPr>
        <a:xfrm>
          <a:off x="1579880" y="794955230"/>
          <a:ext cx="1566545" cy="843915"/>
        </a:xfrm>
        <a:prstGeom prst="rect">
          <a:avLst/>
        </a:prstGeom>
        <a:noFill/>
        <a:ln w="9525">
          <a:noFill/>
        </a:ln>
      </xdr:spPr>
    </xdr:pic>
    <xdr:clientData/>
  </xdr:twoCellAnchor>
  <xdr:twoCellAnchor editAs="oneCell">
    <xdr:from>
      <xdr:col>4</xdr:col>
      <xdr:colOff>372110</xdr:colOff>
      <xdr:row>3974</xdr:row>
      <xdr:rowOff>75565</xdr:rowOff>
    </xdr:from>
    <xdr:to>
      <xdr:col>8</xdr:col>
      <xdr:colOff>189865</xdr:colOff>
      <xdr:row>3978</xdr:row>
      <xdr:rowOff>142875</xdr:rowOff>
    </xdr:to>
    <xdr:pic>
      <xdr:nvPicPr>
        <xdr:cNvPr id="444" name="图片 443"/>
        <xdr:cNvPicPr>
          <a:picLocks noChangeAspect="1"/>
        </xdr:cNvPicPr>
      </xdr:nvPicPr>
      <xdr:blipFill>
        <a:blip r:embed="rId344"/>
        <a:stretch>
          <a:fillRect/>
        </a:stretch>
      </xdr:blipFill>
      <xdr:spPr>
        <a:xfrm>
          <a:off x="3513455" y="794974915"/>
          <a:ext cx="1602740" cy="867410"/>
        </a:xfrm>
        <a:prstGeom prst="rect">
          <a:avLst/>
        </a:prstGeom>
        <a:noFill/>
        <a:ln w="9525">
          <a:noFill/>
        </a:ln>
      </xdr:spPr>
    </xdr:pic>
    <xdr:clientData/>
  </xdr:twoCellAnchor>
  <xdr:twoCellAnchor editAs="oneCell">
    <xdr:from>
      <xdr:col>2</xdr:col>
      <xdr:colOff>34925</xdr:colOff>
      <xdr:row>3986</xdr:row>
      <xdr:rowOff>85090</xdr:rowOff>
    </xdr:from>
    <xdr:to>
      <xdr:col>3</xdr:col>
      <xdr:colOff>394335</xdr:colOff>
      <xdr:row>3990</xdr:row>
      <xdr:rowOff>0</xdr:rowOff>
    </xdr:to>
    <xdr:pic>
      <xdr:nvPicPr>
        <xdr:cNvPr id="445" name="图片 444"/>
        <xdr:cNvPicPr>
          <a:picLocks noChangeAspect="1"/>
        </xdr:cNvPicPr>
      </xdr:nvPicPr>
      <xdr:blipFill>
        <a:blip r:embed="rId345"/>
        <a:stretch>
          <a:fillRect/>
        </a:stretch>
      </xdr:blipFill>
      <xdr:spPr>
        <a:xfrm>
          <a:off x="1577975" y="797384740"/>
          <a:ext cx="1311910" cy="715010"/>
        </a:xfrm>
        <a:prstGeom prst="rect">
          <a:avLst/>
        </a:prstGeom>
        <a:noFill/>
        <a:ln w="9525">
          <a:noFill/>
        </a:ln>
      </xdr:spPr>
    </xdr:pic>
    <xdr:clientData/>
  </xdr:twoCellAnchor>
  <xdr:twoCellAnchor editAs="oneCell">
    <xdr:from>
      <xdr:col>4</xdr:col>
      <xdr:colOff>75565</xdr:colOff>
      <xdr:row>3986</xdr:row>
      <xdr:rowOff>27305</xdr:rowOff>
    </xdr:from>
    <xdr:to>
      <xdr:col>8</xdr:col>
      <xdr:colOff>5080</xdr:colOff>
      <xdr:row>3990</xdr:row>
      <xdr:rowOff>153035</xdr:rowOff>
    </xdr:to>
    <xdr:pic>
      <xdr:nvPicPr>
        <xdr:cNvPr id="446" name="图片 445"/>
        <xdr:cNvPicPr>
          <a:picLocks noChangeAspect="1"/>
        </xdr:cNvPicPr>
      </xdr:nvPicPr>
      <xdr:blipFill>
        <a:blip r:embed="rId346"/>
        <a:stretch>
          <a:fillRect/>
        </a:stretch>
      </xdr:blipFill>
      <xdr:spPr>
        <a:xfrm>
          <a:off x="3216910" y="797326955"/>
          <a:ext cx="1714500" cy="925830"/>
        </a:xfrm>
        <a:prstGeom prst="rect">
          <a:avLst/>
        </a:prstGeom>
        <a:noFill/>
        <a:ln w="9525">
          <a:noFill/>
        </a:ln>
      </xdr:spPr>
    </xdr:pic>
    <xdr:clientData/>
  </xdr:twoCellAnchor>
  <xdr:twoCellAnchor editAs="oneCell">
    <xdr:from>
      <xdr:col>2</xdr:col>
      <xdr:colOff>668655</xdr:colOff>
      <xdr:row>5496</xdr:row>
      <xdr:rowOff>164465</xdr:rowOff>
    </xdr:from>
    <xdr:to>
      <xdr:col>4</xdr:col>
      <xdr:colOff>605790</xdr:colOff>
      <xdr:row>5500</xdr:row>
      <xdr:rowOff>180340</xdr:rowOff>
    </xdr:to>
    <xdr:pic>
      <xdr:nvPicPr>
        <xdr:cNvPr id="456" name="图片 455"/>
        <xdr:cNvPicPr>
          <a:picLocks noChangeAspect="1"/>
        </xdr:cNvPicPr>
      </xdr:nvPicPr>
      <xdr:blipFill>
        <a:blip r:embed="rId347"/>
        <a:stretch>
          <a:fillRect/>
        </a:stretch>
      </xdr:blipFill>
      <xdr:spPr>
        <a:xfrm>
          <a:off x="2211705" y="1099501865"/>
          <a:ext cx="1535430" cy="815975"/>
        </a:xfrm>
        <a:prstGeom prst="rect">
          <a:avLst/>
        </a:prstGeom>
        <a:noFill/>
        <a:ln w="9525">
          <a:noFill/>
        </a:ln>
      </xdr:spPr>
    </xdr:pic>
    <xdr:clientData/>
  </xdr:twoCellAnchor>
  <xdr:twoCellAnchor editAs="oneCell">
    <xdr:from>
      <xdr:col>2</xdr:col>
      <xdr:colOff>99695</xdr:colOff>
      <xdr:row>4225</xdr:row>
      <xdr:rowOff>94615</xdr:rowOff>
    </xdr:from>
    <xdr:to>
      <xdr:col>3</xdr:col>
      <xdr:colOff>605155</xdr:colOff>
      <xdr:row>4229</xdr:row>
      <xdr:rowOff>80645</xdr:rowOff>
    </xdr:to>
    <xdr:pic>
      <xdr:nvPicPr>
        <xdr:cNvPr id="462" name="图片 461"/>
        <xdr:cNvPicPr>
          <a:picLocks noChangeAspect="1"/>
        </xdr:cNvPicPr>
      </xdr:nvPicPr>
      <xdr:blipFill>
        <a:blip r:embed="rId348"/>
        <a:stretch>
          <a:fillRect/>
        </a:stretch>
      </xdr:blipFill>
      <xdr:spPr>
        <a:xfrm>
          <a:off x="1642745" y="845200240"/>
          <a:ext cx="1457960" cy="786130"/>
        </a:xfrm>
        <a:prstGeom prst="rect">
          <a:avLst/>
        </a:prstGeom>
        <a:noFill/>
        <a:ln w="9525">
          <a:noFill/>
        </a:ln>
      </xdr:spPr>
    </xdr:pic>
    <xdr:clientData/>
  </xdr:twoCellAnchor>
  <xdr:twoCellAnchor editAs="oneCell">
    <xdr:from>
      <xdr:col>4</xdr:col>
      <xdr:colOff>358140</xdr:colOff>
      <xdr:row>4225</xdr:row>
      <xdr:rowOff>45720</xdr:rowOff>
    </xdr:from>
    <xdr:to>
      <xdr:col>8</xdr:col>
      <xdr:colOff>118745</xdr:colOff>
      <xdr:row>4229</xdr:row>
      <xdr:rowOff>81280</xdr:rowOff>
    </xdr:to>
    <xdr:pic>
      <xdr:nvPicPr>
        <xdr:cNvPr id="463" name="图片 462"/>
        <xdr:cNvPicPr>
          <a:picLocks noChangeAspect="1"/>
        </xdr:cNvPicPr>
      </xdr:nvPicPr>
      <xdr:blipFill>
        <a:blip r:embed="rId349"/>
        <a:stretch>
          <a:fillRect/>
        </a:stretch>
      </xdr:blipFill>
      <xdr:spPr>
        <a:xfrm>
          <a:off x="3499485" y="845151345"/>
          <a:ext cx="1545590" cy="835660"/>
        </a:xfrm>
        <a:prstGeom prst="rect">
          <a:avLst/>
        </a:prstGeom>
        <a:noFill/>
        <a:ln w="9525">
          <a:noFill/>
        </a:ln>
      </xdr:spPr>
    </xdr:pic>
    <xdr:clientData/>
  </xdr:twoCellAnchor>
  <xdr:twoCellAnchor editAs="oneCell">
    <xdr:from>
      <xdr:col>2</xdr:col>
      <xdr:colOff>66040</xdr:colOff>
      <xdr:row>4236</xdr:row>
      <xdr:rowOff>178435</xdr:rowOff>
    </xdr:from>
    <xdr:to>
      <xdr:col>4</xdr:col>
      <xdr:colOff>220345</xdr:colOff>
      <xdr:row>4241</xdr:row>
      <xdr:rowOff>123189</xdr:rowOff>
    </xdr:to>
    <xdr:pic>
      <xdr:nvPicPr>
        <xdr:cNvPr id="464" name="图片 463"/>
        <xdr:cNvPicPr>
          <a:picLocks noChangeAspect="1"/>
        </xdr:cNvPicPr>
      </xdr:nvPicPr>
      <xdr:blipFill>
        <a:blip r:embed="rId350"/>
        <a:stretch>
          <a:fillRect/>
        </a:stretch>
      </xdr:blipFill>
      <xdr:spPr>
        <a:xfrm>
          <a:off x="1609090" y="847484335"/>
          <a:ext cx="1752600" cy="944245"/>
        </a:xfrm>
        <a:prstGeom prst="rect">
          <a:avLst/>
        </a:prstGeom>
        <a:noFill/>
        <a:ln w="9525">
          <a:noFill/>
        </a:ln>
      </xdr:spPr>
    </xdr:pic>
    <xdr:clientData/>
  </xdr:twoCellAnchor>
  <xdr:twoCellAnchor editAs="oneCell">
    <xdr:from>
      <xdr:col>4</xdr:col>
      <xdr:colOff>480060</xdr:colOff>
      <xdr:row>4236</xdr:row>
      <xdr:rowOff>187960</xdr:rowOff>
    </xdr:from>
    <xdr:to>
      <xdr:col>9</xdr:col>
      <xdr:colOff>3175</xdr:colOff>
      <xdr:row>4241</xdr:row>
      <xdr:rowOff>90804</xdr:rowOff>
    </xdr:to>
    <xdr:pic>
      <xdr:nvPicPr>
        <xdr:cNvPr id="465" name="图片 464"/>
        <xdr:cNvPicPr>
          <a:picLocks noChangeAspect="1"/>
        </xdr:cNvPicPr>
      </xdr:nvPicPr>
      <xdr:blipFill>
        <a:blip r:embed="rId351"/>
        <a:stretch>
          <a:fillRect/>
        </a:stretch>
      </xdr:blipFill>
      <xdr:spPr>
        <a:xfrm>
          <a:off x="3621405" y="847493860"/>
          <a:ext cx="1675765" cy="902335"/>
        </a:xfrm>
        <a:prstGeom prst="rect">
          <a:avLst/>
        </a:prstGeom>
        <a:noFill/>
        <a:ln w="9525">
          <a:noFill/>
        </a:ln>
      </xdr:spPr>
    </xdr:pic>
    <xdr:clientData/>
  </xdr:twoCellAnchor>
  <xdr:twoCellAnchor editAs="oneCell">
    <xdr:from>
      <xdr:col>2</xdr:col>
      <xdr:colOff>59690</xdr:colOff>
      <xdr:row>4249</xdr:row>
      <xdr:rowOff>108585</xdr:rowOff>
    </xdr:from>
    <xdr:to>
      <xdr:col>3</xdr:col>
      <xdr:colOff>444500</xdr:colOff>
      <xdr:row>4253</xdr:row>
      <xdr:rowOff>28575</xdr:rowOff>
    </xdr:to>
    <xdr:pic>
      <xdr:nvPicPr>
        <xdr:cNvPr id="466" name="图片 465"/>
        <xdr:cNvPicPr>
          <a:picLocks noChangeAspect="1"/>
        </xdr:cNvPicPr>
      </xdr:nvPicPr>
      <xdr:blipFill>
        <a:blip r:embed="rId352"/>
        <a:stretch>
          <a:fillRect/>
        </a:stretch>
      </xdr:blipFill>
      <xdr:spPr>
        <a:xfrm>
          <a:off x="1602740" y="850014810"/>
          <a:ext cx="1337310" cy="720090"/>
        </a:xfrm>
        <a:prstGeom prst="rect">
          <a:avLst/>
        </a:prstGeom>
        <a:noFill/>
        <a:ln w="9525">
          <a:noFill/>
        </a:ln>
      </xdr:spPr>
    </xdr:pic>
    <xdr:clientData/>
  </xdr:twoCellAnchor>
  <xdr:twoCellAnchor editAs="oneCell">
    <xdr:from>
      <xdr:col>2</xdr:col>
      <xdr:colOff>0</xdr:colOff>
      <xdr:row>4248</xdr:row>
      <xdr:rowOff>0</xdr:rowOff>
    </xdr:from>
    <xdr:to>
      <xdr:col>2</xdr:col>
      <xdr:colOff>14605</xdr:colOff>
      <xdr:row>4248</xdr:row>
      <xdr:rowOff>9525</xdr:rowOff>
    </xdr:to>
    <xdr:pic>
      <xdr:nvPicPr>
        <xdr:cNvPr id="467" name="图片 466"/>
        <xdr:cNvPicPr>
          <a:picLocks noChangeAspect="1"/>
        </xdr:cNvPicPr>
      </xdr:nvPicPr>
      <xdr:blipFill>
        <a:blip r:embed="rId353"/>
        <a:stretch>
          <a:fillRect/>
        </a:stretch>
      </xdr:blipFill>
      <xdr:spPr>
        <a:xfrm>
          <a:off x="1543050" y="849706200"/>
          <a:ext cx="14605" cy="9525"/>
        </a:xfrm>
        <a:prstGeom prst="rect">
          <a:avLst/>
        </a:prstGeom>
        <a:noFill/>
        <a:ln w="9525">
          <a:noFill/>
        </a:ln>
      </xdr:spPr>
    </xdr:pic>
    <xdr:clientData/>
  </xdr:twoCellAnchor>
  <xdr:twoCellAnchor editAs="oneCell">
    <xdr:from>
      <xdr:col>2</xdr:col>
      <xdr:colOff>0</xdr:colOff>
      <xdr:row>4248</xdr:row>
      <xdr:rowOff>0</xdr:rowOff>
    </xdr:from>
    <xdr:to>
      <xdr:col>2</xdr:col>
      <xdr:colOff>14605</xdr:colOff>
      <xdr:row>4248</xdr:row>
      <xdr:rowOff>9525</xdr:rowOff>
    </xdr:to>
    <xdr:pic>
      <xdr:nvPicPr>
        <xdr:cNvPr id="468" name="图片 467"/>
        <xdr:cNvPicPr>
          <a:picLocks noChangeAspect="1"/>
        </xdr:cNvPicPr>
      </xdr:nvPicPr>
      <xdr:blipFill>
        <a:blip r:embed="rId353"/>
        <a:stretch>
          <a:fillRect/>
        </a:stretch>
      </xdr:blipFill>
      <xdr:spPr>
        <a:xfrm>
          <a:off x="1543050" y="849706200"/>
          <a:ext cx="14605" cy="9525"/>
        </a:xfrm>
        <a:prstGeom prst="rect">
          <a:avLst/>
        </a:prstGeom>
        <a:noFill/>
        <a:ln w="9525">
          <a:noFill/>
        </a:ln>
      </xdr:spPr>
    </xdr:pic>
    <xdr:clientData/>
  </xdr:twoCellAnchor>
  <xdr:twoCellAnchor editAs="oneCell">
    <xdr:from>
      <xdr:col>4</xdr:col>
      <xdr:colOff>325755</xdr:colOff>
      <xdr:row>4249</xdr:row>
      <xdr:rowOff>121285</xdr:rowOff>
    </xdr:from>
    <xdr:to>
      <xdr:col>7</xdr:col>
      <xdr:colOff>299720</xdr:colOff>
      <xdr:row>4253</xdr:row>
      <xdr:rowOff>33655</xdr:rowOff>
    </xdr:to>
    <xdr:pic>
      <xdr:nvPicPr>
        <xdr:cNvPr id="469" name="图片 468"/>
        <xdr:cNvPicPr>
          <a:picLocks noChangeAspect="1"/>
        </xdr:cNvPicPr>
      </xdr:nvPicPr>
      <xdr:blipFill>
        <a:blip r:embed="rId354"/>
        <a:stretch>
          <a:fillRect/>
        </a:stretch>
      </xdr:blipFill>
      <xdr:spPr>
        <a:xfrm>
          <a:off x="3467100" y="850027510"/>
          <a:ext cx="1319530" cy="712470"/>
        </a:xfrm>
        <a:prstGeom prst="rect">
          <a:avLst/>
        </a:prstGeom>
        <a:noFill/>
        <a:ln w="9525">
          <a:noFill/>
        </a:ln>
      </xdr:spPr>
    </xdr:pic>
    <xdr:clientData/>
  </xdr:twoCellAnchor>
  <xdr:twoCellAnchor editAs="oneCell">
    <xdr:from>
      <xdr:col>2</xdr:col>
      <xdr:colOff>54610</xdr:colOff>
      <xdr:row>4261</xdr:row>
      <xdr:rowOff>156845</xdr:rowOff>
    </xdr:from>
    <xdr:to>
      <xdr:col>3</xdr:col>
      <xdr:colOff>600710</xdr:colOff>
      <xdr:row>4265</xdr:row>
      <xdr:rowOff>167005</xdr:rowOff>
    </xdr:to>
    <xdr:pic>
      <xdr:nvPicPr>
        <xdr:cNvPr id="470" name="图片 469"/>
        <xdr:cNvPicPr>
          <a:picLocks noChangeAspect="1"/>
        </xdr:cNvPicPr>
      </xdr:nvPicPr>
      <xdr:blipFill>
        <a:blip r:embed="rId355"/>
        <a:stretch>
          <a:fillRect/>
        </a:stretch>
      </xdr:blipFill>
      <xdr:spPr>
        <a:xfrm>
          <a:off x="1597660" y="852463370"/>
          <a:ext cx="1498600" cy="810260"/>
        </a:xfrm>
        <a:prstGeom prst="rect">
          <a:avLst/>
        </a:prstGeom>
        <a:noFill/>
        <a:ln w="9525">
          <a:noFill/>
        </a:ln>
      </xdr:spPr>
    </xdr:pic>
    <xdr:clientData/>
  </xdr:twoCellAnchor>
  <xdr:twoCellAnchor editAs="oneCell">
    <xdr:from>
      <xdr:col>4</xdr:col>
      <xdr:colOff>109855</xdr:colOff>
      <xdr:row>4261</xdr:row>
      <xdr:rowOff>67945</xdr:rowOff>
    </xdr:from>
    <xdr:to>
      <xdr:col>8</xdr:col>
      <xdr:colOff>139065</xdr:colOff>
      <xdr:row>4266</xdr:row>
      <xdr:rowOff>47626</xdr:rowOff>
    </xdr:to>
    <xdr:pic>
      <xdr:nvPicPr>
        <xdr:cNvPr id="471" name="图片 470"/>
        <xdr:cNvPicPr>
          <a:picLocks noChangeAspect="1"/>
        </xdr:cNvPicPr>
      </xdr:nvPicPr>
      <xdr:blipFill>
        <a:blip r:embed="rId356"/>
        <a:stretch>
          <a:fillRect/>
        </a:stretch>
      </xdr:blipFill>
      <xdr:spPr>
        <a:xfrm>
          <a:off x="3251200" y="852374470"/>
          <a:ext cx="1814195" cy="979805"/>
        </a:xfrm>
        <a:prstGeom prst="rect">
          <a:avLst/>
        </a:prstGeom>
        <a:noFill/>
        <a:ln w="9525">
          <a:noFill/>
        </a:ln>
      </xdr:spPr>
    </xdr:pic>
    <xdr:clientData/>
  </xdr:twoCellAnchor>
  <xdr:twoCellAnchor editAs="oneCell">
    <xdr:from>
      <xdr:col>2</xdr:col>
      <xdr:colOff>34290</xdr:colOff>
      <xdr:row>4275</xdr:row>
      <xdr:rowOff>41275</xdr:rowOff>
    </xdr:from>
    <xdr:to>
      <xdr:col>3</xdr:col>
      <xdr:colOff>590550</xdr:colOff>
      <xdr:row>4279</xdr:row>
      <xdr:rowOff>52705</xdr:rowOff>
    </xdr:to>
    <xdr:pic>
      <xdr:nvPicPr>
        <xdr:cNvPr id="472" name="图片 471"/>
        <xdr:cNvPicPr>
          <a:picLocks noChangeAspect="1"/>
        </xdr:cNvPicPr>
      </xdr:nvPicPr>
      <xdr:blipFill>
        <a:blip r:embed="rId357"/>
        <a:stretch>
          <a:fillRect/>
        </a:stretch>
      </xdr:blipFill>
      <xdr:spPr>
        <a:xfrm>
          <a:off x="1577340" y="855148150"/>
          <a:ext cx="1508760" cy="811530"/>
        </a:xfrm>
        <a:prstGeom prst="rect">
          <a:avLst/>
        </a:prstGeom>
        <a:noFill/>
        <a:ln w="9525">
          <a:noFill/>
        </a:ln>
      </xdr:spPr>
    </xdr:pic>
    <xdr:clientData/>
  </xdr:twoCellAnchor>
  <xdr:twoCellAnchor editAs="oneCell">
    <xdr:from>
      <xdr:col>4</xdr:col>
      <xdr:colOff>476250</xdr:colOff>
      <xdr:row>4275</xdr:row>
      <xdr:rowOff>41910</xdr:rowOff>
    </xdr:from>
    <xdr:to>
      <xdr:col>8</xdr:col>
      <xdr:colOff>74930</xdr:colOff>
      <xdr:row>4279</xdr:row>
      <xdr:rowOff>0</xdr:rowOff>
    </xdr:to>
    <xdr:pic>
      <xdr:nvPicPr>
        <xdr:cNvPr id="473" name="图片 472"/>
        <xdr:cNvPicPr>
          <a:picLocks noChangeAspect="1"/>
        </xdr:cNvPicPr>
      </xdr:nvPicPr>
      <xdr:blipFill>
        <a:blip r:embed="rId358"/>
        <a:stretch>
          <a:fillRect/>
        </a:stretch>
      </xdr:blipFill>
      <xdr:spPr>
        <a:xfrm>
          <a:off x="3617595" y="855148785"/>
          <a:ext cx="1383665" cy="758190"/>
        </a:xfrm>
        <a:prstGeom prst="rect">
          <a:avLst/>
        </a:prstGeom>
        <a:noFill/>
        <a:ln w="9525">
          <a:noFill/>
        </a:ln>
      </xdr:spPr>
    </xdr:pic>
    <xdr:clientData/>
  </xdr:twoCellAnchor>
  <xdr:twoCellAnchor editAs="oneCell">
    <xdr:from>
      <xdr:col>2</xdr:col>
      <xdr:colOff>118745</xdr:colOff>
      <xdr:row>4284</xdr:row>
      <xdr:rowOff>140970</xdr:rowOff>
    </xdr:from>
    <xdr:to>
      <xdr:col>4</xdr:col>
      <xdr:colOff>31750</xdr:colOff>
      <xdr:row>4288</xdr:row>
      <xdr:rowOff>157480</xdr:rowOff>
    </xdr:to>
    <xdr:pic>
      <xdr:nvPicPr>
        <xdr:cNvPr id="474" name="图片 473"/>
        <xdr:cNvPicPr>
          <a:picLocks noChangeAspect="1"/>
        </xdr:cNvPicPr>
      </xdr:nvPicPr>
      <xdr:blipFill>
        <a:blip r:embed="rId359"/>
        <a:stretch>
          <a:fillRect/>
        </a:stretch>
      </xdr:blipFill>
      <xdr:spPr>
        <a:xfrm>
          <a:off x="1661795" y="857048070"/>
          <a:ext cx="1511300" cy="816610"/>
        </a:xfrm>
        <a:prstGeom prst="rect">
          <a:avLst/>
        </a:prstGeom>
        <a:noFill/>
        <a:ln w="9525">
          <a:noFill/>
        </a:ln>
      </xdr:spPr>
    </xdr:pic>
    <xdr:clientData/>
  </xdr:twoCellAnchor>
  <xdr:twoCellAnchor editAs="oneCell">
    <xdr:from>
      <xdr:col>4</xdr:col>
      <xdr:colOff>347345</xdr:colOff>
      <xdr:row>4285</xdr:row>
      <xdr:rowOff>7620</xdr:rowOff>
    </xdr:from>
    <xdr:to>
      <xdr:col>7</xdr:col>
      <xdr:colOff>377190</xdr:colOff>
      <xdr:row>4288</xdr:row>
      <xdr:rowOff>151766</xdr:rowOff>
    </xdr:to>
    <xdr:pic>
      <xdr:nvPicPr>
        <xdr:cNvPr id="475" name="图片 474"/>
        <xdr:cNvPicPr>
          <a:picLocks noChangeAspect="1"/>
        </xdr:cNvPicPr>
      </xdr:nvPicPr>
      <xdr:blipFill>
        <a:blip r:embed="rId360"/>
        <a:stretch>
          <a:fillRect/>
        </a:stretch>
      </xdr:blipFill>
      <xdr:spPr>
        <a:xfrm>
          <a:off x="3488690" y="857114745"/>
          <a:ext cx="1375410" cy="744220"/>
        </a:xfrm>
        <a:prstGeom prst="rect">
          <a:avLst/>
        </a:prstGeom>
        <a:noFill/>
        <a:ln w="9525">
          <a:noFill/>
        </a:ln>
      </xdr:spPr>
    </xdr:pic>
    <xdr:clientData/>
  </xdr:twoCellAnchor>
  <xdr:twoCellAnchor editAs="oneCell">
    <xdr:from>
      <xdr:col>2</xdr:col>
      <xdr:colOff>118745</xdr:colOff>
      <xdr:row>4297</xdr:row>
      <xdr:rowOff>3175</xdr:rowOff>
    </xdr:from>
    <xdr:to>
      <xdr:col>4</xdr:col>
      <xdr:colOff>106680</xdr:colOff>
      <xdr:row>4301</xdr:row>
      <xdr:rowOff>57785</xdr:rowOff>
    </xdr:to>
    <xdr:pic>
      <xdr:nvPicPr>
        <xdr:cNvPr id="476" name="图片 475"/>
        <xdr:cNvPicPr>
          <a:picLocks noChangeAspect="1"/>
        </xdr:cNvPicPr>
      </xdr:nvPicPr>
      <xdr:blipFill>
        <a:blip r:embed="rId361"/>
        <a:stretch>
          <a:fillRect/>
        </a:stretch>
      </xdr:blipFill>
      <xdr:spPr>
        <a:xfrm>
          <a:off x="1661795" y="859510600"/>
          <a:ext cx="1586230" cy="854710"/>
        </a:xfrm>
        <a:prstGeom prst="rect">
          <a:avLst/>
        </a:prstGeom>
        <a:noFill/>
        <a:ln w="9525">
          <a:noFill/>
        </a:ln>
      </xdr:spPr>
    </xdr:pic>
    <xdr:clientData/>
  </xdr:twoCellAnchor>
  <xdr:twoCellAnchor editAs="oneCell">
    <xdr:from>
      <xdr:col>4</xdr:col>
      <xdr:colOff>276860</xdr:colOff>
      <xdr:row>4297</xdr:row>
      <xdr:rowOff>57785</xdr:rowOff>
    </xdr:from>
    <xdr:to>
      <xdr:col>7</xdr:col>
      <xdr:colOff>429895</xdr:colOff>
      <xdr:row>4301</xdr:row>
      <xdr:rowOff>67945</xdr:rowOff>
    </xdr:to>
    <xdr:pic>
      <xdr:nvPicPr>
        <xdr:cNvPr id="477" name="图片 476"/>
        <xdr:cNvPicPr>
          <a:picLocks noChangeAspect="1"/>
        </xdr:cNvPicPr>
      </xdr:nvPicPr>
      <xdr:blipFill>
        <a:blip r:embed="rId362"/>
        <a:stretch>
          <a:fillRect/>
        </a:stretch>
      </xdr:blipFill>
      <xdr:spPr>
        <a:xfrm>
          <a:off x="3418205" y="859565210"/>
          <a:ext cx="1498600" cy="810260"/>
        </a:xfrm>
        <a:prstGeom prst="rect">
          <a:avLst/>
        </a:prstGeom>
        <a:noFill/>
        <a:ln w="9525">
          <a:noFill/>
        </a:ln>
      </xdr:spPr>
    </xdr:pic>
    <xdr:clientData/>
  </xdr:twoCellAnchor>
  <xdr:twoCellAnchor editAs="oneCell">
    <xdr:from>
      <xdr:col>2</xdr:col>
      <xdr:colOff>60960</xdr:colOff>
      <xdr:row>4345</xdr:row>
      <xdr:rowOff>175895</xdr:rowOff>
    </xdr:from>
    <xdr:to>
      <xdr:col>3</xdr:col>
      <xdr:colOff>546735</xdr:colOff>
      <xdr:row>4349</xdr:row>
      <xdr:rowOff>152400</xdr:rowOff>
    </xdr:to>
    <xdr:pic>
      <xdr:nvPicPr>
        <xdr:cNvPr id="480" name="图片 479"/>
        <xdr:cNvPicPr>
          <a:picLocks noChangeAspect="1"/>
        </xdr:cNvPicPr>
      </xdr:nvPicPr>
      <xdr:blipFill>
        <a:blip r:embed="rId363"/>
        <a:stretch>
          <a:fillRect/>
        </a:stretch>
      </xdr:blipFill>
      <xdr:spPr>
        <a:xfrm>
          <a:off x="1604010" y="869284520"/>
          <a:ext cx="1438275" cy="776605"/>
        </a:xfrm>
        <a:prstGeom prst="rect">
          <a:avLst/>
        </a:prstGeom>
        <a:noFill/>
        <a:ln w="9525">
          <a:noFill/>
        </a:ln>
      </xdr:spPr>
    </xdr:pic>
    <xdr:clientData/>
  </xdr:twoCellAnchor>
  <xdr:twoCellAnchor editAs="oneCell">
    <xdr:from>
      <xdr:col>4</xdr:col>
      <xdr:colOff>261620</xdr:colOff>
      <xdr:row>4345</xdr:row>
      <xdr:rowOff>196850</xdr:rowOff>
    </xdr:from>
    <xdr:to>
      <xdr:col>7</xdr:col>
      <xdr:colOff>356235</xdr:colOff>
      <xdr:row>4349</xdr:row>
      <xdr:rowOff>175260</xdr:rowOff>
    </xdr:to>
    <xdr:pic>
      <xdr:nvPicPr>
        <xdr:cNvPr id="481" name="图片 480"/>
        <xdr:cNvPicPr>
          <a:picLocks noChangeAspect="1"/>
        </xdr:cNvPicPr>
      </xdr:nvPicPr>
      <xdr:blipFill>
        <a:blip r:embed="rId364"/>
        <a:stretch>
          <a:fillRect/>
        </a:stretch>
      </xdr:blipFill>
      <xdr:spPr>
        <a:xfrm>
          <a:off x="3402965" y="869305475"/>
          <a:ext cx="1440180" cy="778510"/>
        </a:xfrm>
        <a:prstGeom prst="rect">
          <a:avLst/>
        </a:prstGeom>
        <a:noFill/>
        <a:ln w="9525">
          <a:noFill/>
        </a:ln>
      </xdr:spPr>
    </xdr:pic>
    <xdr:clientData/>
  </xdr:twoCellAnchor>
  <xdr:twoCellAnchor editAs="oneCell">
    <xdr:from>
      <xdr:col>2</xdr:col>
      <xdr:colOff>43180</xdr:colOff>
      <xdr:row>4359</xdr:row>
      <xdr:rowOff>10795</xdr:rowOff>
    </xdr:from>
    <xdr:to>
      <xdr:col>3</xdr:col>
      <xdr:colOff>539750</xdr:colOff>
      <xdr:row>4363</xdr:row>
      <xdr:rowOff>0</xdr:rowOff>
    </xdr:to>
    <xdr:pic>
      <xdr:nvPicPr>
        <xdr:cNvPr id="482" name="图片 481"/>
        <xdr:cNvPicPr>
          <a:picLocks noChangeAspect="1"/>
        </xdr:cNvPicPr>
      </xdr:nvPicPr>
      <xdr:blipFill>
        <a:blip r:embed="rId365"/>
        <a:stretch>
          <a:fillRect/>
        </a:stretch>
      </xdr:blipFill>
      <xdr:spPr>
        <a:xfrm>
          <a:off x="1586230" y="871919770"/>
          <a:ext cx="1449070" cy="789305"/>
        </a:xfrm>
        <a:prstGeom prst="rect">
          <a:avLst/>
        </a:prstGeom>
        <a:noFill/>
        <a:ln w="9525">
          <a:noFill/>
        </a:ln>
      </xdr:spPr>
    </xdr:pic>
    <xdr:clientData/>
  </xdr:twoCellAnchor>
  <xdr:twoCellAnchor editAs="oneCell">
    <xdr:from>
      <xdr:col>4</xdr:col>
      <xdr:colOff>173990</xdr:colOff>
      <xdr:row>4358</xdr:row>
      <xdr:rowOff>144780</xdr:rowOff>
    </xdr:from>
    <xdr:to>
      <xdr:col>7</xdr:col>
      <xdr:colOff>375920</xdr:colOff>
      <xdr:row>4362</xdr:row>
      <xdr:rowOff>180340</xdr:rowOff>
    </xdr:to>
    <xdr:pic>
      <xdr:nvPicPr>
        <xdr:cNvPr id="484" name="图片 483"/>
        <xdr:cNvPicPr>
          <a:picLocks noChangeAspect="1"/>
        </xdr:cNvPicPr>
      </xdr:nvPicPr>
      <xdr:blipFill>
        <a:blip r:embed="rId366"/>
        <a:stretch>
          <a:fillRect/>
        </a:stretch>
      </xdr:blipFill>
      <xdr:spPr>
        <a:xfrm>
          <a:off x="3315335" y="871853730"/>
          <a:ext cx="1547495" cy="835660"/>
        </a:xfrm>
        <a:prstGeom prst="rect">
          <a:avLst/>
        </a:prstGeom>
        <a:noFill/>
        <a:ln w="9525">
          <a:noFill/>
        </a:ln>
      </xdr:spPr>
    </xdr:pic>
    <xdr:clientData/>
  </xdr:twoCellAnchor>
  <xdr:twoCellAnchor editAs="oneCell">
    <xdr:from>
      <xdr:col>2</xdr:col>
      <xdr:colOff>148590</xdr:colOff>
      <xdr:row>4370</xdr:row>
      <xdr:rowOff>159385</xdr:rowOff>
    </xdr:from>
    <xdr:to>
      <xdr:col>4</xdr:col>
      <xdr:colOff>5715</xdr:colOff>
      <xdr:row>4374</xdr:row>
      <xdr:rowOff>144145</xdr:rowOff>
    </xdr:to>
    <xdr:pic>
      <xdr:nvPicPr>
        <xdr:cNvPr id="485" name="图片 484"/>
        <xdr:cNvPicPr>
          <a:picLocks noChangeAspect="1"/>
        </xdr:cNvPicPr>
      </xdr:nvPicPr>
      <xdr:blipFill>
        <a:blip r:embed="rId367"/>
        <a:stretch>
          <a:fillRect/>
        </a:stretch>
      </xdr:blipFill>
      <xdr:spPr>
        <a:xfrm>
          <a:off x="1691640" y="874268635"/>
          <a:ext cx="1455420" cy="784860"/>
        </a:xfrm>
        <a:prstGeom prst="rect">
          <a:avLst/>
        </a:prstGeom>
        <a:noFill/>
        <a:ln w="9525">
          <a:noFill/>
        </a:ln>
      </xdr:spPr>
    </xdr:pic>
    <xdr:clientData/>
  </xdr:twoCellAnchor>
  <xdr:twoCellAnchor editAs="oneCell">
    <xdr:from>
      <xdr:col>4</xdr:col>
      <xdr:colOff>246380</xdr:colOff>
      <xdr:row>4370</xdr:row>
      <xdr:rowOff>125095</xdr:rowOff>
    </xdr:from>
    <xdr:to>
      <xdr:col>7</xdr:col>
      <xdr:colOff>325120</xdr:colOff>
      <xdr:row>4374</xdr:row>
      <xdr:rowOff>94615</xdr:rowOff>
    </xdr:to>
    <xdr:pic>
      <xdr:nvPicPr>
        <xdr:cNvPr id="486" name="图片 485"/>
        <xdr:cNvPicPr>
          <a:picLocks noChangeAspect="1"/>
        </xdr:cNvPicPr>
      </xdr:nvPicPr>
      <xdr:blipFill>
        <a:blip r:embed="rId368"/>
        <a:stretch>
          <a:fillRect/>
        </a:stretch>
      </xdr:blipFill>
      <xdr:spPr>
        <a:xfrm>
          <a:off x="3387725" y="874234345"/>
          <a:ext cx="1424305" cy="769620"/>
        </a:xfrm>
        <a:prstGeom prst="rect">
          <a:avLst/>
        </a:prstGeom>
        <a:noFill/>
        <a:ln w="9525">
          <a:noFill/>
        </a:ln>
      </xdr:spPr>
    </xdr:pic>
    <xdr:clientData/>
  </xdr:twoCellAnchor>
  <xdr:twoCellAnchor editAs="oneCell">
    <xdr:from>
      <xdr:col>2</xdr:col>
      <xdr:colOff>85725</xdr:colOff>
      <xdr:row>4382</xdr:row>
      <xdr:rowOff>50165</xdr:rowOff>
    </xdr:from>
    <xdr:to>
      <xdr:col>3</xdr:col>
      <xdr:colOff>504190</xdr:colOff>
      <xdr:row>4386</xdr:row>
      <xdr:rowOff>0</xdr:rowOff>
    </xdr:to>
    <xdr:pic>
      <xdr:nvPicPr>
        <xdr:cNvPr id="487" name="图片 486"/>
        <xdr:cNvPicPr>
          <a:picLocks noChangeAspect="1"/>
        </xdr:cNvPicPr>
      </xdr:nvPicPr>
      <xdr:blipFill>
        <a:blip r:embed="rId369"/>
        <a:stretch>
          <a:fillRect/>
        </a:stretch>
      </xdr:blipFill>
      <xdr:spPr>
        <a:xfrm>
          <a:off x="1628775" y="876559715"/>
          <a:ext cx="1370965" cy="749935"/>
        </a:xfrm>
        <a:prstGeom prst="rect">
          <a:avLst/>
        </a:prstGeom>
        <a:noFill/>
        <a:ln w="9525">
          <a:noFill/>
        </a:ln>
      </xdr:spPr>
    </xdr:pic>
    <xdr:clientData/>
  </xdr:twoCellAnchor>
  <xdr:twoCellAnchor editAs="oneCell">
    <xdr:from>
      <xdr:col>4</xdr:col>
      <xdr:colOff>179070</xdr:colOff>
      <xdr:row>4381</xdr:row>
      <xdr:rowOff>64770</xdr:rowOff>
    </xdr:from>
    <xdr:to>
      <xdr:col>8</xdr:col>
      <xdr:colOff>125095</xdr:colOff>
      <xdr:row>4386</xdr:row>
      <xdr:rowOff>0</xdr:rowOff>
    </xdr:to>
    <xdr:pic>
      <xdr:nvPicPr>
        <xdr:cNvPr id="488" name="图片 487"/>
        <xdr:cNvPicPr>
          <a:picLocks noChangeAspect="1"/>
        </xdr:cNvPicPr>
      </xdr:nvPicPr>
      <xdr:blipFill>
        <a:blip r:embed="rId370"/>
        <a:stretch>
          <a:fillRect/>
        </a:stretch>
      </xdr:blipFill>
      <xdr:spPr>
        <a:xfrm>
          <a:off x="3320415" y="876374295"/>
          <a:ext cx="1731010" cy="935355"/>
        </a:xfrm>
        <a:prstGeom prst="rect">
          <a:avLst/>
        </a:prstGeom>
        <a:noFill/>
        <a:ln w="9525">
          <a:noFill/>
        </a:ln>
      </xdr:spPr>
    </xdr:pic>
    <xdr:clientData/>
  </xdr:twoCellAnchor>
  <xdr:twoCellAnchor editAs="oneCell">
    <xdr:from>
      <xdr:col>2</xdr:col>
      <xdr:colOff>86360</xdr:colOff>
      <xdr:row>4405</xdr:row>
      <xdr:rowOff>174625</xdr:rowOff>
    </xdr:from>
    <xdr:to>
      <xdr:col>4</xdr:col>
      <xdr:colOff>179705</xdr:colOff>
      <xdr:row>4410</xdr:row>
      <xdr:rowOff>86361</xdr:rowOff>
    </xdr:to>
    <xdr:pic>
      <xdr:nvPicPr>
        <xdr:cNvPr id="490" name="图片 489"/>
        <xdr:cNvPicPr>
          <a:picLocks noChangeAspect="1"/>
        </xdr:cNvPicPr>
      </xdr:nvPicPr>
      <xdr:blipFill>
        <a:blip r:embed="rId371"/>
        <a:stretch>
          <a:fillRect/>
        </a:stretch>
      </xdr:blipFill>
      <xdr:spPr>
        <a:xfrm>
          <a:off x="1629410" y="881284750"/>
          <a:ext cx="1691640" cy="911860"/>
        </a:xfrm>
        <a:prstGeom prst="rect">
          <a:avLst/>
        </a:prstGeom>
        <a:noFill/>
        <a:ln w="9525">
          <a:noFill/>
        </a:ln>
      </xdr:spPr>
    </xdr:pic>
    <xdr:clientData/>
  </xdr:twoCellAnchor>
  <xdr:twoCellAnchor editAs="oneCell">
    <xdr:from>
      <xdr:col>4</xdr:col>
      <xdr:colOff>291465</xdr:colOff>
      <xdr:row>4405</xdr:row>
      <xdr:rowOff>156210</xdr:rowOff>
    </xdr:from>
    <xdr:to>
      <xdr:col>8</xdr:col>
      <xdr:colOff>332740</xdr:colOff>
      <xdr:row>4410</xdr:row>
      <xdr:rowOff>142241</xdr:rowOff>
    </xdr:to>
    <xdr:pic>
      <xdr:nvPicPr>
        <xdr:cNvPr id="491" name="图片 490"/>
        <xdr:cNvPicPr>
          <a:picLocks noChangeAspect="1"/>
        </xdr:cNvPicPr>
      </xdr:nvPicPr>
      <xdr:blipFill>
        <a:blip r:embed="rId372"/>
        <a:stretch>
          <a:fillRect/>
        </a:stretch>
      </xdr:blipFill>
      <xdr:spPr>
        <a:xfrm>
          <a:off x="3432810" y="881266335"/>
          <a:ext cx="1826260" cy="986155"/>
        </a:xfrm>
        <a:prstGeom prst="rect">
          <a:avLst/>
        </a:prstGeom>
        <a:noFill/>
        <a:ln w="9525">
          <a:noFill/>
        </a:ln>
      </xdr:spPr>
    </xdr:pic>
    <xdr:clientData/>
  </xdr:twoCellAnchor>
  <xdr:twoCellAnchor editAs="oneCell">
    <xdr:from>
      <xdr:col>1</xdr:col>
      <xdr:colOff>887730</xdr:colOff>
      <xdr:row>4417</xdr:row>
      <xdr:rowOff>179705</xdr:rowOff>
    </xdr:from>
    <xdr:to>
      <xdr:col>3</xdr:col>
      <xdr:colOff>546100</xdr:colOff>
      <xdr:row>4422</xdr:row>
      <xdr:rowOff>2858</xdr:rowOff>
    </xdr:to>
    <xdr:pic>
      <xdr:nvPicPr>
        <xdr:cNvPr id="492" name="图片 491"/>
        <xdr:cNvPicPr>
          <a:picLocks noChangeAspect="1"/>
        </xdr:cNvPicPr>
      </xdr:nvPicPr>
      <xdr:blipFill>
        <a:blip r:embed="rId373"/>
        <a:stretch>
          <a:fillRect/>
        </a:stretch>
      </xdr:blipFill>
      <xdr:spPr>
        <a:xfrm>
          <a:off x="1533525" y="883690130"/>
          <a:ext cx="1508125" cy="822960"/>
        </a:xfrm>
        <a:prstGeom prst="rect">
          <a:avLst/>
        </a:prstGeom>
        <a:noFill/>
        <a:ln w="9525">
          <a:noFill/>
        </a:ln>
      </xdr:spPr>
    </xdr:pic>
    <xdr:clientData/>
  </xdr:twoCellAnchor>
  <xdr:twoCellAnchor editAs="oneCell">
    <xdr:from>
      <xdr:col>4</xdr:col>
      <xdr:colOff>159385</xdr:colOff>
      <xdr:row>4417</xdr:row>
      <xdr:rowOff>52705</xdr:rowOff>
    </xdr:from>
    <xdr:to>
      <xdr:col>8</xdr:col>
      <xdr:colOff>150495</xdr:colOff>
      <xdr:row>4422</xdr:row>
      <xdr:rowOff>9526</xdr:rowOff>
    </xdr:to>
    <xdr:pic>
      <xdr:nvPicPr>
        <xdr:cNvPr id="493" name="图片 492"/>
        <xdr:cNvPicPr>
          <a:picLocks noChangeAspect="1"/>
        </xdr:cNvPicPr>
      </xdr:nvPicPr>
      <xdr:blipFill>
        <a:blip r:embed="rId374"/>
        <a:stretch>
          <a:fillRect/>
        </a:stretch>
      </xdr:blipFill>
      <xdr:spPr>
        <a:xfrm>
          <a:off x="3300730" y="883563130"/>
          <a:ext cx="1776095" cy="956945"/>
        </a:xfrm>
        <a:prstGeom prst="rect">
          <a:avLst/>
        </a:prstGeom>
        <a:noFill/>
        <a:ln w="9525">
          <a:noFill/>
        </a:ln>
      </xdr:spPr>
    </xdr:pic>
    <xdr:clientData/>
  </xdr:twoCellAnchor>
  <xdr:twoCellAnchor editAs="oneCell">
    <xdr:from>
      <xdr:col>2</xdr:col>
      <xdr:colOff>76835</xdr:colOff>
      <xdr:row>4441</xdr:row>
      <xdr:rowOff>60960</xdr:rowOff>
    </xdr:from>
    <xdr:to>
      <xdr:col>4</xdr:col>
      <xdr:colOff>113030</xdr:colOff>
      <xdr:row>4445</xdr:row>
      <xdr:rowOff>142875</xdr:rowOff>
    </xdr:to>
    <xdr:pic>
      <xdr:nvPicPr>
        <xdr:cNvPr id="495" name="图片 494"/>
        <xdr:cNvPicPr>
          <a:picLocks noChangeAspect="1"/>
        </xdr:cNvPicPr>
      </xdr:nvPicPr>
      <xdr:blipFill>
        <a:blip r:embed="rId375"/>
        <a:stretch>
          <a:fillRect/>
        </a:stretch>
      </xdr:blipFill>
      <xdr:spPr>
        <a:xfrm>
          <a:off x="1619885" y="888371985"/>
          <a:ext cx="1634490" cy="882015"/>
        </a:xfrm>
        <a:prstGeom prst="rect">
          <a:avLst/>
        </a:prstGeom>
        <a:noFill/>
        <a:ln w="9525">
          <a:noFill/>
        </a:ln>
      </xdr:spPr>
    </xdr:pic>
    <xdr:clientData/>
  </xdr:twoCellAnchor>
  <xdr:twoCellAnchor editAs="oneCell">
    <xdr:from>
      <xdr:col>4</xdr:col>
      <xdr:colOff>344805</xdr:colOff>
      <xdr:row>4441</xdr:row>
      <xdr:rowOff>37465</xdr:rowOff>
    </xdr:from>
    <xdr:to>
      <xdr:col>8</xdr:col>
      <xdr:colOff>186690</xdr:colOff>
      <xdr:row>4445</xdr:row>
      <xdr:rowOff>114935</xdr:rowOff>
    </xdr:to>
    <xdr:pic>
      <xdr:nvPicPr>
        <xdr:cNvPr id="496" name="图片 495"/>
        <xdr:cNvPicPr>
          <a:picLocks noChangeAspect="1"/>
        </xdr:cNvPicPr>
      </xdr:nvPicPr>
      <xdr:blipFill>
        <a:blip r:embed="rId376"/>
        <a:stretch>
          <a:fillRect/>
        </a:stretch>
      </xdr:blipFill>
      <xdr:spPr>
        <a:xfrm>
          <a:off x="3486150" y="888348490"/>
          <a:ext cx="1626870" cy="877570"/>
        </a:xfrm>
        <a:prstGeom prst="rect">
          <a:avLst/>
        </a:prstGeom>
        <a:noFill/>
        <a:ln w="9525">
          <a:noFill/>
        </a:ln>
      </xdr:spPr>
    </xdr:pic>
    <xdr:clientData/>
  </xdr:twoCellAnchor>
  <xdr:twoCellAnchor editAs="oneCell">
    <xdr:from>
      <xdr:col>2</xdr:col>
      <xdr:colOff>62865</xdr:colOff>
      <xdr:row>4454</xdr:row>
      <xdr:rowOff>97790</xdr:rowOff>
    </xdr:from>
    <xdr:to>
      <xdr:col>4</xdr:col>
      <xdr:colOff>22860</xdr:colOff>
      <xdr:row>4458</xdr:row>
      <xdr:rowOff>137795</xdr:rowOff>
    </xdr:to>
    <xdr:pic>
      <xdr:nvPicPr>
        <xdr:cNvPr id="497" name="图片 496"/>
        <xdr:cNvPicPr>
          <a:picLocks noChangeAspect="1"/>
        </xdr:cNvPicPr>
      </xdr:nvPicPr>
      <xdr:blipFill>
        <a:blip r:embed="rId377"/>
        <a:stretch>
          <a:fillRect/>
        </a:stretch>
      </xdr:blipFill>
      <xdr:spPr>
        <a:xfrm>
          <a:off x="1605915" y="891009140"/>
          <a:ext cx="1558290" cy="840105"/>
        </a:xfrm>
        <a:prstGeom prst="rect">
          <a:avLst/>
        </a:prstGeom>
        <a:noFill/>
        <a:ln w="9525">
          <a:noFill/>
        </a:ln>
      </xdr:spPr>
    </xdr:pic>
    <xdr:clientData/>
  </xdr:twoCellAnchor>
  <xdr:twoCellAnchor editAs="oneCell">
    <xdr:from>
      <xdr:col>4</xdr:col>
      <xdr:colOff>245110</xdr:colOff>
      <xdr:row>4454</xdr:row>
      <xdr:rowOff>117475</xdr:rowOff>
    </xdr:from>
    <xdr:to>
      <xdr:col>7</xdr:col>
      <xdr:colOff>413385</xdr:colOff>
      <xdr:row>4458</xdr:row>
      <xdr:rowOff>137795</xdr:rowOff>
    </xdr:to>
    <xdr:pic>
      <xdr:nvPicPr>
        <xdr:cNvPr id="499" name="图片 498"/>
        <xdr:cNvPicPr>
          <a:picLocks noChangeAspect="1"/>
        </xdr:cNvPicPr>
      </xdr:nvPicPr>
      <xdr:blipFill>
        <a:blip r:embed="rId378"/>
        <a:stretch>
          <a:fillRect/>
        </a:stretch>
      </xdr:blipFill>
      <xdr:spPr>
        <a:xfrm>
          <a:off x="3386455" y="891028825"/>
          <a:ext cx="1513840" cy="820420"/>
        </a:xfrm>
        <a:prstGeom prst="rect">
          <a:avLst/>
        </a:prstGeom>
        <a:noFill/>
        <a:ln w="9525">
          <a:noFill/>
        </a:ln>
      </xdr:spPr>
    </xdr:pic>
    <xdr:clientData/>
  </xdr:twoCellAnchor>
  <xdr:twoCellAnchor editAs="oneCell">
    <xdr:from>
      <xdr:col>2</xdr:col>
      <xdr:colOff>48260</xdr:colOff>
      <xdr:row>4467</xdr:row>
      <xdr:rowOff>135890</xdr:rowOff>
    </xdr:from>
    <xdr:to>
      <xdr:col>4</xdr:col>
      <xdr:colOff>83820</xdr:colOff>
      <xdr:row>4472</xdr:row>
      <xdr:rowOff>19051</xdr:rowOff>
    </xdr:to>
    <xdr:pic>
      <xdr:nvPicPr>
        <xdr:cNvPr id="500" name="图片 499"/>
        <xdr:cNvPicPr>
          <a:picLocks noChangeAspect="1"/>
        </xdr:cNvPicPr>
      </xdr:nvPicPr>
      <xdr:blipFill>
        <a:blip r:embed="rId379"/>
        <a:stretch>
          <a:fillRect/>
        </a:stretch>
      </xdr:blipFill>
      <xdr:spPr>
        <a:xfrm>
          <a:off x="1591310" y="893647565"/>
          <a:ext cx="1633855" cy="883285"/>
        </a:xfrm>
        <a:prstGeom prst="rect">
          <a:avLst/>
        </a:prstGeom>
        <a:noFill/>
        <a:ln w="9525">
          <a:noFill/>
        </a:ln>
      </xdr:spPr>
    </xdr:pic>
    <xdr:clientData/>
  </xdr:twoCellAnchor>
  <xdr:twoCellAnchor editAs="oneCell">
    <xdr:from>
      <xdr:col>4</xdr:col>
      <xdr:colOff>314960</xdr:colOff>
      <xdr:row>4467</xdr:row>
      <xdr:rowOff>135890</xdr:rowOff>
    </xdr:from>
    <xdr:to>
      <xdr:col>8</xdr:col>
      <xdr:colOff>201930</xdr:colOff>
      <xdr:row>4472</xdr:row>
      <xdr:rowOff>39371</xdr:rowOff>
    </xdr:to>
    <xdr:pic>
      <xdr:nvPicPr>
        <xdr:cNvPr id="501" name="图片 500"/>
        <xdr:cNvPicPr>
          <a:picLocks noChangeAspect="1"/>
        </xdr:cNvPicPr>
      </xdr:nvPicPr>
      <xdr:blipFill>
        <a:blip r:embed="rId380"/>
        <a:stretch>
          <a:fillRect/>
        </a:stretch>
      </xdr:blipFill>
      <xdr:spPr>
        <a:xfrm>
          <a:off x="3456305" y="893647565"/>
          <a:ext cx="1671955" cy="903605"/>
        </a:xfrm>
        <a:prstGeom prst="rect">
          <a:avLst/>
        </a:prstGeom>
        <a:noFill/>
        <a:ln w="9525">
          <a:noFill/>
        </a:ln>
      </xdr:spPr>
    </xdr:pic>
    <xdr:clientData/>
  </xdr:twoCellAnchor>
  <xdr:twoCellAnchor editAs="oneCell">
    <xdr:from>
      <xdr:col>2</xdr:col>
      <xdr:colOff>224790</xdr:colOff>
      <xdr:row>4477</xdr:row>
      <xdr:rowOff>184150</xdr:rowOff>
    </xdr:from>
    <xdr:to>
      <xdr:col>4</xdr:col>
      <xdr:colOff>99695</xdr:colOff>
      <xdr:row>4481</xdr:row>
      <xdr:rowOff>180340</xdr:rowOff>
    </xdr:to>
    <xdr:pic>
      <xdr:nvPicPr>
        <xdr:cNvPr id="502" name="图片 501"/>
        <xdr:cNvPicPr>
          <a:picLocks noChangeAspect="1"/>
        </xdr:cNvPicPr>
      </xdr:nvPicPr>
      <xdr:blipFill>
        <a:blip r:embed="rId381"/>
        <a:stretch>
          <a:fillRect/>
        </a:stretch>
      </xdr:blipFill>
      <xdr:spPr>
        <a:xfrm>
          <a:off x="1767840" y="895696075"/>
          <a:ext cx="1473200" cy="796290"/>
        </a:xfrm>
        <a:prstGeom prst="rect">
          <a:avLst/>
        </a:prstGeom>
        <a:noFill/>
        <a:ln w="9525">
          <a:noFill/>
        </a:ln>
      </xdr:spPr>
    </xdr:pic>
    <xdr:clientData/>
  </xdr:twoCellAnchor>
  <xdr:twoCellAnchor editAs="oneCell">
    <xdr:from>
      <xdr:col>4</xdr:col>
      <xdr:colOff>400050</xdr:colOff>
      <xdr:row>4477</xdr:row>
      <xdr:rowOff>131445</xdr:rowOff>
    </xdr:from>
    <xdr:to>
      <xdr:col>8</xdr:col>
      <xdr:colOff>215900</xdr:colOff>
      <xdr:row>4482</xdr:row>
      <xdr:rowOff>0</xdr:rowOff>
    </xdr:to>
    <xdr:pic>
      <xdr:nvPicPr>
        <xdr:cNvPr id="503" name="图片 502"/>
        <xdr:cNvPicPr>
          <a:picLocks noChangeAspect="1"/>
        </xdr:cNvPicPr>
      </xdr:nvPicPr>
      <xdr:blipFill>
        <a:blip r:embed="rId382"/>
        <a:stretch>
          <a:fillRect/>
        </a:stretch>
      </xdr:blipFill>
      <xdr:spPr>
        <a:xfrm>
          <a:off x="3541395" y="895643370"/>
          <a:ext cx="1600835" cy="868680"/>
        </a:xfrm>
        <a:prstGeom prst="rect">
          <a:avLst/>
        </a:prstGeom>
        <a:noFill/>
        <a:ln w="9525">
          <a:noFill/>
        </a:ln>
      </xdr:spPr>
    </xdr:pic>
    <xdr:clientData/>
  </xdr:twoCellAnchor>
  <xdr:twoCellAnchor editAs="oneCell">
    <xdr:from>
      <xdr:col>2</xdr:col>
      <xdr:colOff>71120</xdr:colOff>
      <xdr:row>4502</xdr:row>
      <xdr:rowOff>1270</xdr:rowOff>
    </xdr:from>
    <xdr:to>
      <xdr:col>3</xdr:col>
      <xdr:colOff>605790</xdr:colOff>
      <xdr:row>4506</xdr:row>
      <xdr:rowOff>4445</xdr:rowOff>
    </xdr:to>
    <xdr:pic>
      <xdr:nvPicPr>
        <xdr:cNvPr id="505" name="图片 504"/>
        <xdr:cNvPicPr>
          <a:picLocks noChangeAspect="1"/>
        </xdr:cNvPicPr>
      </xdr:nvPicPr>
      <xdr:blipFill>
        <a:blip r:embed="rId383"/>
        <a:stretch>
          <a:fillRect/>
        </a:stretch>
      </xdr:blipFill>
      <xdr:spPr>
        <a:xfrm>
          <a:off x="1614170" y="900513820"/>
          <a:ext cx="1487170" cy="803275"/>
        </a:xfrm>
        <a:prstGeom prst="rect">
          <a:avLst/>
        </a:prstGeom>
        <a:noFill/>
        <a:ln w="9525">
          <a:noFill/>
        </a:ln>
      </xdr:spPr>
    </xdr:pic>
    <xdr:clientData/>
  </xdr:twoCellAnchor>
  <xdr:twoCellAnchor editAs="oneCell">
    <xdr:from>
      <xdr:col>4</xdr:col>
      <xdr:colOff>185420</xdr:colOff>
      <xdr:row>4501</xdr:row>
      <xdr:rowOff>157480</xdr:rowOff>
    </xdr:from>
    <xdr:to>
      <xdr:col>8</xdr:col>
      <xdr:colOff>109220</xdr:colOff>
      <xdr:row>4506</xdr:row>
      <xdr:rowOff>80646</xdr:rowOff>
    </xdr:to>
    <xdr:pic>
      <xdr:nvPicPr>
        <xdr:cNvPr id="506" name="图片 505"/>
        <xdr:cNvPicPr>
          <a:picLocks noChangeAspect="1"/>
        </xdr:cNvPicPr>
      </xdr:nvPicPr>
      <xdr:blipFill>
        <a:blip r:embed="rId384"/>
        <a:stretch>
          <a:fillRect/>
        </a:stretch>
      </xdr:blipFill>
      <xdr:spPr>
        <a:xfrm>
          <a:off x="3326765" y="900470005"/>
          <a:ext cx="1708785" cy="923290"/>
        </a:xfrm>
        <a:prstGeom prst="rect">
          <a:avLst/>
        </a:prstGeom>
        <a:noFill/>
        <a:ln w="9525">
          <a:noFill/>
        </a:ln>
      </xdr:spPr>
    </xdr:pic>
    <xdr:clientData/>
  </xdr:twoCellAnchor>
  <xdr:twoCellAnchor editAs="oneCell">
    <xdr:from>
      <xdr:col>2</xdr:col>
      <xdr:colOff>16510</xdr:colOff>
      <xdr:row>4514</xdr:row>
      <xdr:rowOff>3810</xdr:rowOff>
    </xdr:from>
    <xdr:to>
      <xdr:col>3</xdr:col>
      <xdr:colOff>568325</xdr:colOff>
      <xdr:row>4518</xdr:row>
      <xdr:rowOff>13970</xdr:rowOff>
    </xdr:to>
    <xdr:pic>
      <xdr:nvPicPr>
        <xdr:cNvPr id="507" name="图片 506"/>
        <xdr:cNvPicPr>
          <a:picLocks noChangeAspect="1"/>
        </xdr:cNvPicPr>
      </xdr:nvPicPr>
      <xdr:blipFill>
        <a:blip r:embed="rId385"/>
        <a:stretch>
          <a:fillRect/>
        </a:stretch>
      </xdr:blipFill>
      <xdr:spPr>
        <a:xfrm>
          <a:off x="1559560" y="902916660"/>
          <a:ext cx="1504315" cy="810260"/>
        </a:xfrm>
        <a:prstGeom prst="rect">
          <a:avLst/>
        </a:prstGeom>
        <a:noFill/>
        <a:ln w="9525">
          <a:noFill/>
        </a:ln>
      </xdr:spPr>
    </xdr:pic>
    <xdr:clientData/>
  </xdr:twoCellAnchor>
  <xdr:twoCellAnchor editAs="oneCell">
    <xdr:from>
      <xdr:col>4</xdr:col>
      <xdr:colOff>148590</xdr:colOff>
      <xdr:row>4514</xdr:row>
      <xdr:rowOff>7620</xdr:rowOff>
    </xdr:from>
    <xdr:to>
      <xdr:col>7</xdr:col>
      <xdr:colOff>310515</xdr:colOff>
      <xdr:row>4518</xdr:row>
      <xdr:rowOff>23495</xdr:rowOff>
    </xdr:to>
    <xdr:pic>
      <xdr:nvPicPr>
        <xdr:cNvPr id="508" name="图片 507"/>
        <xdr:cNvPicPr>
          <a:picLocks noChangeAspect="1"/>
        </xdr:cNvPicPr>
      </xdr:nvPicPr>
      <xdr:blipFill>
        <a:blip r:embed="rId386"/>
        <a:stretch>
          <a:fillRect/>
        </a:stretch>
      </xdr:blipFill>
      <xdr:spPr>
        <a:xfrm>
          <a:off x="3289935" y="902920470"/>
          <a:ext cx="1507490" cy="815975"/>
        </a:xfrm>
        <a:prstGeom prst="rect">
          <a:avLst/>
        </a:prstGeom>
        <a:noFill/>
        <a:ln w="9525">
          <a:noFill/>
        </a:ln>
      </xdr:spPr>
    </xdr:pic>
    <xdr:clientData/>
  </xdr:twoCellAnchor>
  <xdr:twoCellAnchor editAs="oneCell">
    <xdr:from>
      <xdr:col>2</xdr:col>
      <xdr:colOff>109855</xdr:colOff>
      <xdr:row>4527</xdr:row>
      <xdr:rowOff>146685</xdr:rowOff>
    </xdr:from>
    <xdr:to>
      <xdr:col>3</xdr:col>
      <xdr:colOff>605155</xdr:colOff>
      <xdr:row>4531</xdr:row>
      <xdr:rowOff>128270</xdr:rowOff>
    </xdr:to>
    <xdr:pic>
      <xdr:nvPicPr>
        <xdr:cNvPr id="509" name="图片 508"/>
        <xdr:cNvPicPr>
          <a:picLocks noChangeAspect="1"/>
        </xdr:cNvPicPr>
      </xdr:nvPicPr>
      <xdr:blipFill>
        <a:blip r:embed="rId387"/>
        <a:stretch>
          <a:fillRect/>
        </a:stretch>
      </xdr:blipFill>
      <xdr:spPr>
        <a:xfrm>
          <a:off x="1652905" y="905659860"/>
          <a:ext cx="1447800" cy="781685"/>
        </a:xfrm>
        <a:prstGeom prst="rect">
          <a:avLst/>
        </a:prstGeom>
        <a:noFill/>
        <a:ln w="9525">
          <a:noFill/>
        </a:ln>
      </xdr:spPr>
    </xdr:pic>
    <xdr:clientData/>
  </xdr:twoCellAnchor>
  <xdr:twoCellAnchor editAs="oneCell">
    <xdr:from>
      <xdr:col>4</xdr:col>
      <xdr:colOff>184150</xdr:colOff>
      <xdr:row>4527</xdr:row>
      <xdr:rowOff>156845</xdr:rowOff>
    </xdr:from>
    <xdr:to>
      <xdr:col>7</xdr:col>
      <xdr:colOff>334010</xdr:colOff>
      <xdr:row>4531</xdr:row>
      <xdr:rowOff>166370</xdr:rowOff>
    </xdr:to>
    <xdr:pic>
      <xdr:nvPicPr>
        <xdr:cNvPr id="510" name="图片 509"/>
        <xdr:cNvPicPr>
          <a:picLocks noChangeAspect="1"/>
        </xdr:cNvPicPr>
      </xdr:nvPicPr>
      <xdr:blipFill>
        <a:blip r:embed="rId388"/>
        <a:stretch>
          <a:fillRect/>
        </a:stretch>
      </xdr:blipFill>
      <xdr:spPr>
        <a:xfrm>
          <a:off x="3325495" y="905670020"/>
          <a:ext cx="1495425" cy="809625"/>
        </a:xfrm>
        <a:prstGeom prst="rect">
          <a:avLst/>
        </a:prstGeom>
        <a:noFill/>
        <a:ln w="9525">
          <a:noFill/>
        </a:ln>
      </xdr:spPr>
    </xdr:pic>
    <xdr:clientData/>
  </xdr:twoCellAnchor>
  <xdr:twoCellAnchor editAs="oneCell">
    <xdr:from>
      <xdr:col>2</xdr:col>
      <xdr:colOff>6350</xdr:colOff>
      <xdr:row>4537</xdr:row>
      <xdr:rowOff>131445</xdr:rowOff>
    </xdr:from>
    <xdr:to>
      <xdr:col>3</xdr:col>
      <xdr:colOff>614680</xdr:colOff>
      <xdr:row>4541</xdr:row>
      <xdr:rowOff>171450</xdr:rowOff>
    </xdr:to>
    <xdr:pic>
      <xdr:nvPicPr>
        <xdr:cNvPr id="511" name="图片 510"/>
        <xdr:cNvPicPr>
          <a:picLocks noChangeAspect="1"/>
        </xdr:cNvPicPr>
      </xdr:nvPicPr>
      <xdr:blipFill>
        <a:blip r:embed="rId389"/>
        <a:stretch>
          <a:fillRect/>
        </a:stretch>
      </xdr:blipFill>
      <xdr:spPr>
        <a:xfrm>
          <a:off x="1549400" y="907644870"/>
          <a:ext cx="1560830" cy="840105"/>
        </a:xfrm>
        <a:prstGeom prst="rect">
          <a:avLst/>
        </a:prstGeom>
        <a:noFill/>
        <a:ln w="9525">
          <a:noFill/>
        </a:ln>
      </xdr:spPr>
    </xdr:pic>
    <xdr:clientData/>
  </xdr:twoCellAnchor>
  <xdr:twoCellAnchor editAs="oneCell">
    <xdr:from>
      <xdr:col>4</xdr:col>
      <xdr:colOff>267970</xdr:colOff>
      <xdr:row>4537</xdr:row>
      <xdr:rowOff>153035</xdr:rowOff>
    </xdr:from>
    <xdr:to>
      <xdr:col>7</xdr:col>
      <xdr:colOff>362585</xdr:colOff>
      <xdr:row>4541</xdr:row>
      <xdr:rowOff>133350</xdr:rowOff>
    </xdr:to>
    <xdr:pic>
      <xdr:nvPicPr>
        <xdr:cNvPr id="512" name="图片 511"/>
        <xdr:cNvPicPr>
          <a:picLocks noChangeAspect="1"/>
        </xdr:cNvPicPr>
      </xdr:nvPicPr>
      <xdr:blipFill>
        <a:blip r:embed="rId390"/>
        <a:stretch>
          <a:fillRect/>
        </a:stretch>
      </xdr:blipFill>
      <xdr:spPr>
        <a:xfrm>
          <a:off x="3409315" y="907666460"/>
          <a:ext cx="1440180" cy="780415"/>
        </a:xfrm>
        <a:prstGeom prst="rect">
          <a:avLst/>
        </a:prstGeom>
        <a:noFill/>
        <a:ln w="9525">
          <a:noFill/>
        </a:ln>
      </xdr:spPr>
    </xdr:pic>
    <xdr:clientData/>
  </xdr:twoCellAnchor>
  <xdr:twoCellAnchor editAs="oneCell">
    <xdr:from>
      <xdr:col>2</xdr:col>
      <xdr:colOff>33020</xdr:colOff>
      <xdr:row>4550</xdr:row>
      <xdr:rowOff>125730</xdr:rowOff>
    </xdr:from>
    <xdr:to>
      <xdr:col>3</xdr:col>
      <xdr:colOff>532130</xdr:colOff>
      <xdr:row>4554</xdr:row>
      <xdr:rowOff>109855</xdr:rowOff>
    </xdr:to>
    <xdr:pic>
      <xdr:nvPicPr>
        <xdr:cNvPr id="513" name="图片 512"/>
        <xdr:cNvPicPr>
          <a:picLocks noChangeAspect="1"/>
        </xdr:cNvPicPr>
      </xdr:nvPicPr>
      <xdr:blipFill>
        <a:blip r:embed="rId391"/>
        <a:stretch>
          <a:fillRect/>
        </a:stretch>
      </xdr:blipFill>
      <xdr:spPr>
        <a:xfrm>
          <a:off x="1576070" y="910239480"/>
          <a:ext cx="1451610" cy="784225"/>
        </a:xfrm>
        <a:prstGeom prst="rect">
          <a:avLst/>
        </a:prstGeom>
        <a:noFill/>
        <a:ln w="9525">
          <a:noFill/>
        </a:ln>
      </xdr:spPr>
    </xdr:pic>
    <xdr:clientData/>
  </xdr:twoCellAnchor>
  <xdr:twoCellAnchor editAs="oneCell">
    <xdr:from>
      <xdr:col>4</xdr:col>
      <xdr:colOff>238760</xdr:colOff>
      <xdr:row>4550</xdr:row>
      <xdr:rowOff>64770</xdr:rowOff>
    </xdr:from>
    <xdr:to>
      <xdr:col>8</xdr:col>
      <xdr:colOff>108585</xdr:colOff>
      <xdr:row>4554</xdr:row>
      <xdr:rowOff>157480</xdr:rowOff>
    </xdr:to>
    <xdr:pic>
      <xdr:nvPicPr>
        <xdr:cNvPr id="514" name="图片 513"/>
        <xdr:cNvPicPr>
          <a:picLocks noChangeAspect="1"/>
        </xdr:cNvPicPr>
      </xdr:nvPicPr>
      <xdr:blipFill>
        <a:blip r:embed="rId392"/>
        <a:stretch>
          <a:fillRect/>
        </a:stretch>
      </xdr:blipFill>
      <xdr:spPr>
        <a:xfrm>
          <a:off x="3380105" y="910178520"/>
          <a:ext cx="1654810" cy="892810"/>
        </a:xfrm>
        <a:prstGeom prst="rect">
          <a:avLst/>
        </a:prstGeom>
        <a:noFill/>
        <a:ln w="9525">
          <a:noFill/>
        </a:ln>
      </xdr:spPr>
    </xdr:pic>
    <xdr:clientData/>
  </xdr:twoCellAnchor>
  <xdr:twoCellAnchor editAs="oneCell">
    <xdr:from>
      <xdr:col>2</xdr:col>
      <xdr:colOff>71755</xdr:colOff>
      <xdr:row>4562</xdr:row>
      <xdr:rowOff>40005</xdr:rowOff>
    </xdr:from>
    <xdr:to>
      <xdr:col>3</xdr:col>
      <xdr:colOff>553720</xdr:colOff>
      <xdr:row>4566</xdr:row>
      <xdr:rowOff>14605</xdr:rowOff>
    </xdr:to>
    <xdr:pic>
      <xdr:nvPicPr>
        <xdr:cNvPr id="515" name="图片 514"/>
        <xdr:cNvPicPr>
          <a:picLocks noChangeAspect="1"/>
        </xdr:cNvPicPr>
      </xdr:nvPicPr>
      <xdr:blipFill>
        <a:blip r:embed="rId393"/>
        <a:stretch>
          <a:fillRect/>
        </a:stretch>
      </xdr:blipFill>
      <xdr:spPr>
        <a:xfrm>
          <a:off x="1614805" y="912554055"/>
          <a:ext cx="1434465" cy="774700"/>
        </a:xfrm>
        <a:prstGeom prst="rect">
          <a:avLst/>
        </a:prstGeom>
        <a:noFill/>
        <a:ln w="9525">
          <a:noFill/>
        </a:ln>
      </xdr:spPr>
    </xdr:pic>
    <xdr:clientData/>
  </xdr:twoCellAnchor>
  <xdr:twoCellAnchor editAs="oneCell">
    <xdr:from>
      <xdr:col>4</xdr:col>
      <xdr:colOff>158750</xdr:colOff>
      <xdr:row>4561</xdr:row>
      <xdr:rowOff>72390</xdr:rowOff>
    </xdr:from>
    <xdr:to>
      <xdr:col>8</xdr:col>
      <xdr:colOff>180340</xdr:colOff>
      <xdr:row>4566</xdr:row>
      <xdr:rowOff>46991</xdr:rowOff>
    </xdr:to>
    <xdr:pic>
      <xdr:nvPicPr>
        <xdr:cNvPr id="516" name="图片 515"/>
        <xdr:cNvPicPr>
          <a:picLocks noChangeAspect="1"/>
        </xdr:cNvPicPr>
      </xdr:nvPicPr>
      <xdr:blipFill>
        <a:blip r:embed="rId394"/>
        <a:stretch>
          <a:fillRect/>
        </a:stretch>
      </xdr:blipFill>
      <xdr:spPr>
        <a:xfrm>
          <a:off x="3300095" y="912386415"/>
          <a:ext cx="1806575" cy="974725"/>
        </a:xfrm>
        <a:prstGeom prst="rect">
          <a:avLst/>
        </a:prstGeom>
        <a:noFill/>
        <a:ln w="9525">
          <a:noFill/>
        </a:ln>
      </xdr:spPr>
    </xdr:pic>
    <xdr:clientData/>
  </xdr:twoCellAnchor>
  <xdr:twoCellAnchor editAs="oneCell">
    <xdr:from>
      <xdr:col>2</xdr:col>
      <xdr:colOff>13970</xdr:colOff>
      <xdr:row>4573</xdr:row>
      <xdr:rowOff>144145</xdr:rowOff>
    </xdr:from>
    <xdr:to>
      <xdr:col>4</xdr:col>
      <xdr:colOff>90805</xdr:colOff>
      <xdr:row>4578</xdr:row>
      <xdr:rowOff>47626</xdr:rowOff>
    </xdr:to>
    <xdr:pic>
      <xdr:nvPicPr>
        <xdr:cNvPr id="518" name="图片 517"/>
        <xdr:cNvPicPr>
          <a:picLocks noChangeAspect="1"/>
        </xdr:cNvPicPr>
      </xdr:nvPicPr>
      <xdr:blipFill>
        <a:blip r:embed="rId395"/>
        <a:stretch>
          <a:fillRect/>
        </a:stretch>
      </xdr:blipFill>
      <xdr:spPr>
        <a:xfrm>
          <a:off x="1557020" y="914858470"/>
          <a:ext cx="1675130" cy="903605"/>
        </a:xfrm>
        <a:prstGeom prst="rect">
          <a:avLst/>
        </a:prstGeom>
        <a:noFill/>
        <a:ln w="9525">
          <a:noFill/>
        </a:ln>
      </xdr:spPr>
    </xdr:pic>
    <xdr:clientData/>
  </xdr:twoCellAnchor>
  <xdr:twoCellAnchor editAs="oneCell">
    <xdr:from>
      <xdr:col>4</xdr:col>
      <xdr:colOff>253365</xdr:colOff>
      <xdr:row>4573</xdr:row>
      <xdr:rowOff>103505</xdr:rowOff>
    </xdr:from>
    <xdr:to>
      <xdr:col>8</xdr:col>
      <xdr:colOff>349885</xdr:colOff>
      <xdr:row>4578</xdr:row>
      <xdr:rowOff>120016</xdr:rowOff>
    </xdr:to>
    <xdr:pic>
      <xdr:nvPicPr>
        <xdr:cNvPr id="519" name="图片 518"/>
        <xdr:cNvPicPr>
          <a:picLocks noChangeAspect="1"/>
        </xdr:cNvPicPr>
      </xdr:nvPicPr>
      <xdr:blipFill>
        <a:blip r:embed="rId396"/>
        <a:stretch>
          <a:fillRect/>
        </a:stretch>
      </xdr:blipFill>
      <xdr:spPr>
        <a:xfrm>
          <a:off x="3394710" y="914817830"/>
          <a:ext cx="1881505" cy="1016635"/>
        </a:xfrm>
        <a:prstGeom prst="rect">
          <a:avLst/>
        </a:prstGeom>
        <a:noFill/>
        <a:ln w="9525">
          <a:noFill/>
        </a:ln>
      </xdr:spPr>
    </xdr:pic>
    <xdr:clientData/>
  </xdr:twoCellAnchor>
  <xdr:twoCellAnchor editAs="oneCell">
    <xdr:from>
      <xdr:col>2</xdr:col>
      <xdr:colOff>83185</xdr:colOff>
      <xdr:row>4584</xdr:row>
      <xdr:rowOff>194945</xdr:rowOff>
    </xdr:from>
    <xdr:to>
      <xdr:col>3</xdr:col>
      <xdr:colOff>641985</xdr:colOff>
      <xdr:row>4589</xdr:row>
      <xdr:rowOff>9524</xdr:rowOff>
    </xdr:to>
    <xdr:pic>
      <xdr:nvPicPr>
        <xdr:cNvPr id="520" name="图片 519"/>
        <xdr:cNvPicPr>
          <a:picLocks noChangeAspect="1"/>
        </xdr:cNvPicPr>
      </xdr:nvPicPr>
      <xdr:blipFill>
        <a:blip r:embed="rId397"/>
        <a:stretch>
          <a:fillRect/>
        </a:stretch>
      </xdr:blipFill>
      <xdr:spPr>
        <a:xfrm>
          <a:off x="1626235" y="917109545"/>
          <a:ext cx="1511300" cy="814070"/>
        </a:xfrm>
        <a:prstGeom prst="rect">
          <a:avLst/>
        </a:prstGeom>
        <a:noFill/>
        <a:ln w="9525">
          <a:noFill/>
        </a:ln>
      </xdr:spPr>
    </xdr:pic>
    <xdr:clientData/>
  </xdr:twoCellAnchor>
  <xdr:twoCellAnchor editAs="oneCell">
    <xdr:from>
      <xdr:col>4</xdr:col>
      <xdr:colOff>429260</xdr:colOff>
      <xdr:row>4585</xdr:row>
      <xdr:rowOff>96520</xdr:rowOff>
    </xdr:from>
    <xdr:to>
      <xdr:col>8</xdr:col>
      <xdr:colOff>15240</xdr:colOff>
      <xdr:row>4589</xdr:row>
      <xdr:rowOff>38100</xdr:rowOff>
    </xdr:to>
    <xdr:pic>
      <xdr:nvPicPr>
        <xdr:cNvPr id="521" name="图片 520"/>
        <xdr:cNvPicPr>
          <a:picLocks noChangeAspect="1"/>
        </xdr:cNvPicPr>
      </xdr:nvPicPr>
      <xdr:blipFill>
        <a:blip r:embed="rId398"/>
        <a:stretch>
          <a:fillRect/>
        </a:stretch>
      </xdr:blipFill>
      <xdr:spPr>
        <a:xfrm>
          <a:off x="3570605" y="917211145"/>
          <a:ext cx="1370965" cy="741680"/>
        </a:xfrm>
        <a:prstGeom prst="rect">
          <a:avLst/>
        </a:prstGeom>
        <a:noFill/>
        <a:ln w="9525">
          <a:noFill/>
        </a:ln>
      </xdr:spPr>
    </xdr:pic>
    <xdr:clientData/>
  </xdr:twoCellAnchor>
  <xdr:twoCellAnchor editAs="oneCell">
    <xdr:from>
      <xdr:col>2</xdr:col>
      <xdr:colOff>55245</xdr:colOff>
      <xdr:row>4610</xdr:row>
      <xdr:rowOff>19050</xdr:rowOff>
    </xdr:from>
    <xdr:to>
      <xdr:col>3</xdr:col>
      <xdr:colOff>427355</xdr:colOff>
      <xdr:row>4613</xdr:row>
      <xdr:rowOff>129539</xdr:rowOff>
    </xdr:to>
    <xdr:pic>
      <xdr:nvPicPr>
        <xdr:cNvPr id="523" name="图片 522"/>
        <xdr:cNvPicPr>
          <a:picLocks noChangeAspect="1"/>
        </xdr:cNvPicPr>
      </xdr:nvPicPr>
      <xdr:blipFill>
        <a:blip r:embed="rId399"/>
        <a:stretch>
          <a:fillRect/>
        </a:stretch>
      </xdr:blipFill>
      <xdr:spPr>
        <a:xfrm>
          <a:off x="1598295" y="922134300"/>
          <a:ext cx="1324610" cy="709930"/>
        </a:xfrm>
        <a:prstGeom prst="rect">
          <a:avLst/>
        </a:prstGeom>
        <a:noFill/>
        <a:ln w="9525">
          <a:noFill/>
        </a:ln>
      </xdr:spPr>
    </xdr:pic>
    <xdr:clientData/>
  </xdr:twoCellAnchor>
  <xdr:twoCellAnchor editAs="oneCell">
    <xdr:from>
      <xdr:col>4</xdr:col>
      <xdr:colOff>38100</xdr:colOff>
      <xdr:row>4609</xdr:row>
      <xdr:rowOff>137795</xdr:rowOff>
    </xdr:from>
    <xdr:to>
      <xdr:col>7</xdr:col>
      <xdr:colOff>365125</xdr:colOff>
      <xdr:row>4614</xdr:row>
      <xdr:rowOff>43181</xdr:rowOff>
    </xdr:to>
    <xdr:pic>
      <xdr:nvPicPr>
        <xdr:cNvPr id="524" name="图片 523"/>
        <xdr:cNvPicPr>
          <a:picLocks noChangeAspect="1"/>
        </xdr:cNvPicPr>
      </xdr:nvPicPr>
      <xdr:blipFill>
        <a:blip r:embed="rId400"/>
        <a:stretch>
          <a:fillRect/>
        </a:stretch>
      </xdr:blipFill>
      <xdr:spPr>
        <a:xfrm>
          <a:off x="3179445" y="922053020"/>
          <a:ext cx="1672590" cy="905510"/>
        </a:xfrm>
        <a:prstGeom prst="rect">
          <a:avLst/>
        </a:prstGeom>
        <a:noFill/>
        <a:ln w="9525">
          <a:noFill/>
        </a:ln>
      </xdr:spPr>
    </xdr:pic>
    <xdr:clientData/>
  </xdr:twoCellAnchor>
  <xdr:twoCellAnchor editAs="oneCell">
    <xdr:from>
      <xdr:col>1</xdr:col>
      <xdr:colOff>880110</xdr:colOff>
      <xdr:row>4622</xdr:row>
      <xdr:rowOff>80645</xdr:rowOff>
    </xdr:from>
    <xdr:to>
      <xdr:col>3</xdr:col>
      <xdr:colOff>364490</xdr:colOff>
      <xdr:row>4626</xdr:row>
      <xdr:rowOff>0</xdr:rowOff>
    </xdr:to>
    <xdr:pic>
      <xdr:nvPicPr>
        <xdr:cNvPr id="525" name="图片 524"/>
        <xdr:cNvPicPr>
          <a:picLocks noChangeAspect="1"/>
        </xdr:cNvPicPr>
      </xdr:nvPicPr>
      <xdr:blipFill>
        <a:blip r:embed="rId401"/>
        <a:stretch>
          <a:fillRect/>
        </a:stretch>
      </xdr:blipFill>
      <xdr:spPr>
        <a:xfrm>
          <a:off x="1525905" y="924596195"/>
          <a:ext cx="1334135" cy="719455"/>
        </a:xfrm>
        <a:prstGeom prst="rect">
          <a:avLst/>
        </a:prstGeom>
        <a:noFill/>
        <a:ln w="9525">
          <a:noFill/>
        </a:ln>
      </xdr:spPr>
    </xdr:pic>
    <xdr:clientData/>
  </xdr:twoCellAnchor>
  <xdr:twoCellAnchor editAs="oneCell">
    <xdr:from>
      <xdr:col>4</xdr:col>
      <xdr:colOff>220980</xdr:colOff>
      <xdr:row>4622</xdr:row>
      <xdr:rowOff>93980</xdr:rowOff>
    </xdr:from>
    <xdr:to>
      <xdr:col>8</xdr:col>
      <xdr:colOff>11430</xdr:colOff>
      <xdr:row>4626</xdr:row>
      <xdr:rowOff>143510</xdr:rowOff>
    </xdr:to>
    <xdr:pic>
      <xdr:nvPicPr>
        <xdr:cNvPr id="526" name="图片 525"/>
        <xdr:cNvPicPr>
          <a:picLocks noChangeAspect="1"/>
        </xdr:cNvPicPr>
      </xdr:nvPicPr>
      <xdr:blipFill>
        <a:blip r:embed="rId402"/>
        <a:stretch>
          <a:fillRect/>
        </a:stretch>
      </xdr:blipFill>
      <xdr:spPr>
        <a:xfrm>
          <a:off x="3362325" y="924609530"/>
          <a:ext cx="1575435" cy="849630"/>
        </a:xfrm>
        <a:prstGeom prst="rect">
          <a:avLst/>
        </a:prstGeom>
        <a:noFill/>
        <a:ln w="9525">
          <a:noFill/>
        </a:ln>
      </xdr:spPr>
    </xdr:pic>
    <xdr:clientData/>
  </xdr:twoCellAnchor>
  <xdr:twoCellAnchor editAs="oneCell">
    <xdr:from>
      <xdr:col>2</xdr:col>
      <xdr:colOff>24765</xdr:colOff>
      <xdr:row>4634</xdr:row>
      <xdr:rowOff>188595</xdr:rowOff>
    </xdr:from>
    <xdr:to>
      <xdr:col>3</xdr:col>
      <xdr:colOff>582295</xdr:colOff>
      <xdr:row>4639</xdr:row>
      <xdr:rowOff>5079</xdr:rowOff>
    </xdr:to>
    <xdr:pic>
      <xdr:nvPicPr>
        <xdr:cNvPr id="527" name="图片 526"/>
        <xdr:cNvPicPr>
          <a:picLocks noChangeAspect="1"/>
        </xdr:cNvPicPr>
      </xdr:nvPicPr>
      <xdr:blipFill>
        <a:blip r:embed="rId403"/>
        <a:stretch>
          <a:fillRect/>
        </a:stretch>
      </xdr:blipFill>
      <xdr:spPr>
        <a:xfrm>
          <a:off x="1567815" y="927104445"/>
          <a:ext cx="1510030" cy="815975"/>
        </a:xfrm>
        <a:prstGeom prst="rect">
          <a:avLst/>
        </a:prstGeom>
        <a:noFill/>
        <a:ln w="9525">
          <a:noFill/>
        </a:ln>
      </xdr:spPr>
    </xdr:pic>
    <xdr:clientData/>
  </xdr:twoCellAnchor>
  <xdr:twoCellAnchor editAs="oneCell">
    <xdr:from>
      <xdr:col>4</xdr:col>
      <xdr:colOff>260350</xdr:colOff>
      <xdr:row>4634</xdr:row>
      <xdr:rowOff>198120</xdr:rowOff>
    </xdr:from>
    <xdr:to>
      <xdr:col>8</xdr:col>
      <xdr:colOff>222250</xdr:colOff>
      <xdr:row>4639</xdr:row>
      <xdr:rowOff>143509</xdr:rowOff>
    </xdr:to>
    <xdr:pic>
      <xdr:nvPicPr>
        <xdr:cNvPr id="528" name="图片 527"/>
        <xdr:cNvPicPr>
          <a:picLocks noChangeAspect="1"/>
        </xdr:cNvPicPr>
      </xdr:nvPicPr>
      <xdr:blipFill>
        <a:blip r:embed="rId404"/>
        <a:stretch>
          <a:fillRect/>
        </a:stretch>
      </xdr:blipFill>
      <xdr:spPr>
        <a:xfrm>
          <a:off x="3401695" y="927113970"/>
          <a:ext cx="1746885" cy="944880"/>
        </a:xfrm>
        <a:prstGeom prst="rect">
          <a:avLst/>
        </a:prstGeom>
        <a:noFill/>
        <a:ln w="9525">
          <a:noFill/>
        </a:ln>
      </xdr:spPr>
    </xdr:pic>
    <xdr:clientData/>
  </xdr:twoCellAnchor>
  <xdr:twoCellAnchor editAs="oneCell">
    <xdr:from>
      <xdr:col>2</xdr:col>
      <xdr:colOff>46355</xdr:colOff>
      <xdr:row>4646</xdr:row>
      <xdr:rowOff>34925</xdr:rowOff>
    </xdr:from>
    <xdr:to>
      <xdr:col>3</xdr:col>
      <xdr:colOff>631190</xdr:colOff>
      <xdr:row>4650</xdr:row>
      <xdr:rowOff>62865</xdr:rowOff>
    </xdr:to>
    <xdr:pic>
      <xdr:nvPicPr>
        <xdr:cNvPr id="529" name="图片 528"/>
        <xdr:cNvPicPr>
          <a:picLocks noChangeAspect="1"/>
        </xdr:cNvPicPr>
      </xdr:nvPicPr>
      <xdr:blipFill>
        <a:blip r:embed="rId405"/>
        <a:stretch>
          <a:fillRect/>
        </a:stretch>
      </xdr:blipFill>
      <xdr:spPr>
        <a:xfrm>
          <a:off x="1589405" y="929351075"/>
          <a:ext cx="1537335" cy="828040"/>
        </a:xfrm>
        <a:prstGeom prst="rect">
          <a:avLst/>
        </a:prstGeom>
        <a:noFill/>
        <a:ln w="9525">
          <a:noFill/>
        </a:ln>
      </xdr:spPr>
    </xdr:pic>
    <xdr:clientData/>
  </xdr:twoCellAnchor>
  <xdr:twoCellAnchor editAs="oneCell">
    <xdr:from>
      <xdr:col>4</xdr:col>
      <xdr:colOff>375920</xdr:colOff>
      <xdr:row>4645</xdr:row>
      <xdr:rowOff>186690</xdr:rowOff>
    </xdr:from>
    <xdr:to>
      <xdr:col>8</xdr:col>
      <xdr:colOff>257810</xdr:colOff>
      <xdr:row>4650</xdr:row>
      <xdr:rowOff>85091</xdr:rowOff>
    </xdr:to>
    <xdr:pic>
      <xdr:nvPicPr>
        <xdr:cNvPr id="530" name="图片 529"/>
        <xdr:cNvPicPr>
          <a:picLocks noChangeAspect="1"/>
        </xdr:cNvPicPr>
      </xdr:nvPicPr>
      <xdr:blipFill>
        <a:blip r:embed="rId406"/>
        <a:stretch>
          <a:fillRect/>
        </a:stretch>
      </xdr:blipFill>
      <xdr:spPr>
        <a:xfrm>
          <a:off x="3517265" y="929302815"/>
          <a:ext cx="1666875" cy="898525"/>
        </a:xfrm>
        <a:prstGeom prst="rect">
          <a:avLst/>
        </a:prstGeom>
        <a:noFill/>
        <a:ln w="9525">
          <a:noFill/>
        </a:ln>
      </xdr:spPr>
    </xdr:pic>
    <xdr:clientData/>
  </xdr:twoCellAnchor>
  <xdr:twoCellAnchor editAs="oneCell">
    <xdr:from>
      <xdr:col>2</xdr:col>
      <xdr:colOff>69850</xdr:colOff>
      <xdr:row>4659</xdr:row>
      <xdr:rowOff>24765</xdr:rowOff>
    </xdr:from>
    <xdr:to>
      <xdr:col>3</xdr:col>
      <xdr:colOff>528320</xdr:colOff>
      <xdr:row>4663</xdr:row>
      <xdr:rowOff>2858</xdr:rowOff>
    </xdr:to>
    <xdr:pic>
      <xdr:nvPicPr>
        <xdr:cNvPr id="531" name="图片 530"/>
        <xdr:cNvPicPr>
          <a:picLocks noChangeAspect="1"/>
        </xdr:cNvPicPr>
      </xdr:nvPicPr>
      <xdr:blipFill>
        <a:blip r:embed="rId407"/>
        <a:stretch>
          <a:fillRect/>
        </a:stretch>
      </xdr:blipFill>
      <xdr:spPr>
        <a:xfrm>
          <a:off x="1612900" y="931941240"/>
          <a:ext cx="1410970" cy="777875"/>
        </a:xfrm>
        <a:prstGeom prst="rect">
          <a:avLst/>
        </a:prstGeom>
        <a:noFill/>
        <a:ln w="9525">
          <a:noFill/>
        </a:ln>
      </xdr:spPr>
    </xdr:pic>
    <xdr:clientData/>
  </xdr:twoCellAnchor>
  <xdr:twoCellAnchor editAs="oneCell">
    <xdr:from>
      <xdr:col>4</xdr:col>
      <xdr:colOff>83185</xdr:colOff>
      <xdr:row>4658</xdr:row>
      <xdr:rowOff>94615</xdr:rowOff>
    </xdr:from>
    <xdr:to>
      <xdr:col>8</xdr:col>
      <xdr:colOff>196215</xdr:colOff>
      <xdr:row>4663</xdr:row>
      <xdr:rowOff>118744</xdr:rowOff>
    </xdr:to>
    <xdr:pic>
      <xdr:nvPicPr>
        <xdr:cNvPr id="532" name="图片 531"/>
        <xdr:cNvPicPr>
          <a:picLocks noChangeAspect="1"/>
        </xdr:cNvPicPr>
      </xdr:nvPicPr>
      <xdr:blipFill>
        <a:blip r:embed="rId408"/>
        <a:stretch>
          <a:fillRect/>
        </a:stretch>
      </xdr:blipFill>
      <xdr:spPr>
        <a:xfrm>
          <a:off x="3224530" y="931811065"/>
          <a:ext cx="1898015" cy="1023620"/>
        </a:xfrm>
        <a:prstGeom prst="rect">
          <a:avLst/>
        </a:prstGeom>
        <a:noFill/>
        <a:ln w="9525">
          <a:noFill/>
        </a:ln>
      </xdr:spPr>
    </xdr:pic>
    <xdr:clientData/>
  </xdr:twoCellAnchor>
  <xdr:twoCellAnchor editAs="oneCell">
    <xdr:from>
      <xdr:col>2</xdr:col>
      <xdr:colOff>20320</xdr:colOff>
      <xdr:row>4670</xdr:row>
      <xdr:rowOff>4445</xdr:rowOff>
    </xdr:from>
    <xdr:to>
      <xdr:col>3</xdr:col>
      <xdr:colOff>476885</xdr:colOff>
      <xdr:row>4673</xdr:row>
      <xdr:rowOff>161924</xdr:rowOff>
    </xdr:to>
    <xdr:pic>
      <xdr:nvPicPr>
        <xdr:cNvPr id="533" name="图片 532"/>
        <xdr:cNvPicPr>
          <a:picLocks noChangeAspect="1"/>
        </xdr:cNvPicPr>
      </xdr:nvPicPr>
      <xdr:blipFill>
        <a:blip r:embed="rId409"/>
        <a:stretch>
          <a:fillRect/>
        </a:stretch>
      </xdr:blipFill>
      <xdr:spPr>
        <a:xfrm>
          <a:off x="1563370" y="934121195"/>
          <a:ext cx="1409065" cy="756920"/>
        </a:xfrm>
        <a:prstGeom prst="rect">
          <a:avLst/>
        </a:prstGeom>
        <a:noFill/>
        <a:ln w="9525">
          <a:noFill/>
        </a:ln>
      </xdr:spPr>
    </xdr:pic>
    <xdr:clientData/>
  </xdr:twoCellAnchor>
  <xdr:twoCellAnchor editAs="oneCell">
    <xdr:from>
      <xdr:col>4</xdr:col>
      <xdr:colOff>23495</xdr:colOff>
      <xdr:row>4668</xdr:row>
      <xdr:rowOff>50165</xdr:rowOff>
    </xdr:from>
    <xdr:to>
      <xdr:col>8</xdr:col>
      <xdr:colOff>180975</xdr:colOff>
      <xdr:row>4673</xdr:row>
      <xdr:rowOff>100329</xdr:rowOff>
    </xdr:to>
    <xdr:pic>
      <xdr:nvPicPr>
        <xdr:cNvPr id="534" name="图片 533"/>
        <xdr:cNvPicPr>
          <a:picLocks noChangeAspect="1"/>
        </xdr:cNvPicPr>
      </xdr:nvPicPr>
      <xdr:blipFill>
        <a:blip r:embed="rId410"/>
        <a:stretch>
          <a:fillRect/>
        </a:stretch>
      </xdr:blipFill>
      <xdr:spPr>
        <a:xfrm>
          <a:off x="3164840" y="933766865"/>
          <a:ext cx="1942465" cy="1049655"/>
        </a:xfrm>
        <a:prstGeom prst="rect">
          <a:avLst/>
        </a:prstGeom>
        <a:noFill/>
        <a:ln w="9525">
          <a:noFill/>
        </a:ln>
      </xdr:spPr>
    </xdr:pic>
    <xdr:clientData/>
  </xdr:twoCellAnchor>
  <xdr:twoCellAnchor editAs="oneCell">
    <xdr:from>
      <xdr:col>2</xdr:col>
      <xdr:colOff>59055</xdr:colOff>
      <xdr:row>4682</xdr:row>
      <xdr:rowOff>156210</xdr:rowOff>
    </xdr:from>
    <xdr:to>
      <xdr:col>3</xdr:col>
      <xdr:colOff>631825</xdr:colOff>
      <xdr:row>4686</xdr:row>
      <xdr:rowOff>176530</xdr:rowOff>
    </xdr:to>
    <xdr:pic>
      <xdr:nvPicPr>
        <xdr:cNvPr id="535" name="图片 534"/>
        <xdr:cNvPicPr>
          <a:picLocks noChangeAspect="1"/>
        </xdr:cNvPicPr>
      </xdr:nvPicPr>
      <xdr:blipFill>
        <a:blip r:embed="rId411"/>
        <a:stretch>
          <a:fillRect/>
        </a:stretch>
      </xdr:blipFill>
      <xdr:spPr>
        <a:xfrm>
          <a:off x="1602105" y="936673260"/>
          <a:ext cx="1525270" cy="820420"/>
        </a:xfrm>
        <a:prstGeom prst="rect">
          <a:avLst/>
        </a:prstGeom>
        <a:noFill/>
        <a:ln w="9525">
          <a:noFill/>
        </a:ln>
      </xdr:spPr>
    </xdr:pic>
    <xdr:clientData/>
  </xdr:twoCellAnchor>
  <xdr:twoCellAnchor editAs="oneCell">
    <xdr:from>
      <xdr:col>4</xdr:col>
      <xdr:colOff>311150</xdr:colOff>
      <xdr:row>4682</xdr:row>
      <xdr:rowOff>52070</xdr:rowOff>
    </xdr:from>
    <xdr:to>
      <xdr:col>8</xdr:col>
      <xdr:colOff>252730</xdr:colOff>
      <xdr:row>4687</xdr:row>
      <xdr:rowOff>2857</xdr:rowOff>
    </xdr:to>
    <xdr:pic>
      <xdr:nvPicPr>
        <xdr:cNvPr id="536" name="图片 535"/>
        <xdr:cNvPicPr>
          <a:picLocks noChangeAspect="1"/>
        </xdr:cNvPicPr>
      </xdr:nvPicPr>
      <xdr:blipFill>
        <a:blip r:embed="rId412"/>
        <a:stretch>
          <a:fillRect/>
        </a:stretch>
      </xdr:blipFill>
      <xdr:spPr>
        <a:xfrm>
          <a:off x="3452495" y="936569120"/>
          <a:ext cx="1726565" cy="950595"/>
        </a:xfrm>
        <a:prstGeom prst="rect">
          <a:avLst/>
        </a:prstGeom>
        <a:noFill/>
        <a:ln w="9525">
          <a:noFill/>
        </a:ln>
      </xdr:spPr>
    </xdr:pic>
    <xdr:clientData/>
  </xdr:twoCellAnchor>
  <xdr:twoCellAnchor editAs="oneCell">
    <xdr:from>
      <xdr:col>2</xdr:col>
      <xdr:colOff>20955</xdr:colOff>
      <xdr:row>4706</xdr:row>
      <xdr:rowOff>79375</xdr:rowOff>
    </xdr:from>
    <xdr:to>
      <xdr:col>3</xdr:col>
      <xdr:colOff>400685</xdr:colOff>
      <xdr:row>4709</xdr:row>
      <xdr:rowOff>177164</xdr:rowOff>
    </xdr:to>
    <xdr:pic>
      <xdr:nvPicPr>
        <xdr:cNvPr id="538" name="图片 537"/>
        <xdr:cNvPicPr>
          <a:picLocks noChangeAspect="1"/>
        </xdr:cNvPicPr>
      </xdr:nvPicPr>
      <xdr:blipFill>
        <a:blip r:embed="rId413"/>
        <a:stretch>
          <a:fillRect/>
        </a:stretch>
      </xdr:blipFill>
      <xdr:spPr>
        <a:xfrm>
          <a:off x="1564005" y="941397025"/>
          <a:ext cx="1332230" cy="697230"/>
        </a:xfrm>
        <a:prstGeom prst="rect">
          <a:avLst/>
        </a:prstGeom>
        <a:noFill/>
        <a:ln w="9525">
          <a:noFill/>
        </a:ln>
      </xdr:spPr>
    </xdr:pic>
    <xdr:clientData/>
  </xdr:twoCellAnchor>
  <xdr:twoCellAnchor editAs="oneCell">
    <xdr:from>
      <xdr:col>4</xdr:col>
      <xdr:colOff>381000</xdr:colOff>
      <xdr:row>4705</xdr:row>
      <xdr:rowOff>182245</xdr:rowOff>
    </xdr:from>
    <xdr:to>
      <xdr:col>8</xdr:col>
      <xdr:colOff>65405</xdr:colOff>
      <xdr:row>4709</xdr:row>
      <xdr:rowOff>175895</xdr:rowOff>
    </xdr:to>
    <xdr:pic>
      <xdr:nvPicPr>
        <xdr:cNvPr id="539" name="图片 538"/>
        <xdr:cNvPicPr>
          <a:picLocks noChangeAspect="1"/>
        </xdr:cNvPicPr>
      </xdr:nvPicPr>
      <xdr:blipFill>
        <a:blip r:embed="rId414"/>
        <a:stretch>
          <a:fillRect/>
        </a:stretch>
      </xdr:blipFill>
      <xdr:spPr>
        <a:xfrm>
          <a:off x="3522345" y="941299870"/>
          <a:ext cx="1469390" cy="793750"/>
        </a:xfrm>
        <a:prstGeom prst="rect">
          <a:avLst/>
        </a:prstGeom>
        <a:noFill/>
        <a:ln w="9525">
          <a:noFill/>
        </a:ln>
      </xdr:spPr>
    </xdr:pic>
    <xdr:clientData/>
  </xdr:twoCellAnchor>
  <xdr:twoCellAnchor editAs="oneCell">
    <xdr:from>
      <xdr:col>2</xdr:col>
      <xdr:colOff>7620</xdr:colOff>
      <xdr:row>4718</xdr:row>
      <xdr:rowOff>133985</xdr:rowOff>
    </xdr:from>
    <xdr:to>
      <xdr:col>3</xdr:col>
      <xdr:colOff>638810</xdr:colOff>
      <xdr:row>4722</xdr:row>
      <xdr:rowOff>176530</xdr:rowOff>
    </xdr:to>
    <xdr:pic>
      <xdr:nvPicPr>
        <xdr:cNvPr id="540" name="图片 539"/>
        <xdr:cNvPicPr>
          <a:picLocks noChangeAspect="1"/>
        </xdr:cNvPicPr>
      </xdr:nvPicPr>
      <xdr:blipFill>
        <a:blip r:embed="rId415"/>
        <a:stretch>
          <a:fillRect/>
        </a:stretch>
      </xdr:blipFill>
      <xdr:spPr>
        <a:xfrm>
          <a:off x="1550670" y="943851935"/>
          <a:ext cx="1583690" cy="842645"/>
        </a:xfrm>
        <a:prstGeom prst="rect">
          <a:avLst/>
        </a:prstGeom>
        <a:noFill/>
        <a:ln w="9525">
          <a:noFill/>
        </a:ln>
      </xdr:spPr>
    </xdr:pic>
    <xdr:clientData/>
  </xdr:twoCellAnchor>
  <xdr:twoCellAnchor editAs="oneCell">
    <xdr:from>
      <xdr:col>4</xdr:col>
      <xdr:colOff>250190</xdr:colOff>
      <xdr:row>4718</xdr:row>
      <xdr:rowOff>165100</xdr:rowOff>
    </xdr:from>
    <xdr:to>
      <xdr:col>7</xdr:col>
      <xdr:colOff>431165</xdr:colOff>
      <xdr:row>4723</xdr:row>
      <xdr:rowOff>0</xdr:rowOff>
    </xdr:to>
    <xdr:pic>
      <xdr:nvPicPr>
        <xdr:cNvPr id="541" name="图片 540"/>
        <xdr:cNvPicPr>
          <a:picLocks noChangeAspect="1"/>
        </xdr:cNvPicPr>
      </xdr:nvPicPr>
      <xdr:blipFill>
        <a:blip r:embed="rId416"/>
        <a:stretch>
          <a:fillRect/>
        </a:stretch>
      </xdr:blipFill>
      <xdr:spPr>
        <a:xfrm>
          <a:off x="3391535" y="943883050"/>
          <a:ext cx="1526540" cy="835025"/>
        </a:xfrm>
        <a:prstGeom prst="rect">
          <a:avLst/>
        </a:prstGeom>
        <a:noFill/>
        <a:ln w="9525">
          <a:noFill/>
        </a:ln>
      </xdr:spPr>
    </xdr:pic>
    <xdr:clientData/>
  </xdr:twoCellAnchor>
  <xdr:twoCellAnchor editAs="oneCell">
    <xdr:from>
      <xdr:col>2</xdr:col>
      <xdr:colOff>13970</xdr:colOff>
      <xdr:row>4730</xdr:row>
      <xdr:rowOff>129540</xdr:rowOff>
    </xdr:from>
    <xdr:to>
      <xdr:col>3</xdr:col>
      <xdr:colOff>356870</xdr:colOff>
      <xdr:row>4734</xdr:row>
      <xdr:rowOff>28575</xdr:rowOff>
    </xdr:to>
    <xdr:pic>
      <xdr:nvPicPr>
        <xdr:cNvPr id="542" name="图片 541"/>
        <xdr:cNvPicPr>
          <a:picLocks noChangeAspect="1"/>
        </xdr:cNvPicPr>
      </xdr:nvPicPr>
      <xdr:blipFill>
        <a:blip r:embed="rId417"/>
        <a:stretch>
          <a:fillRect/>
        </a:stretch>
      </xdr:blipFill>
      <xdr:spPr>
        <a:xfrm>
          <a:off x="1557020" y="946247790"/>
          <a:ext cx="1295400" cy="699135"/>
        </a:xfrm>
        <a:prstGeom prst="rect">
          <a:avLst/>
        </a:prstGeom>
        <a:noFill/>
        <a:ln w="9525">
          <a:noFill/>
        </a:ln>
      </xdr:spPr>
    </xdr:pic>
    <xdr:clientData/>
  </xdr:twoCellAnchor>
  <xdr:twoCellAnchor editAs="oneCell">
    <xdr:from>
      <xdr:col>4</xdr:col>
      <xdr:colOff>431165</xdr:colOff>
      <xdr:row>4729</xdr:row>
      <xdr:rowOff>189230</xdr:rowOff>
    </xdr:from>
    <xdr:to>
      <xdr:col>8</xdr:col>
      <xdr:colOff>155575</xdr:colOff>
      <xdr:row>4734</xdr:row>
      <xdr:rowOff>4446</xdr:rowOff>
    </xdr:to>
    <xdr:pic>
      <xdr:nvPicPr>
        <xdr:cNvPr id="543" name="图片 542"/>
        <xdr:cNvPicPr>
          <a:picLocks noChangeAspect="1"/>
        </xdr:cNvPicPr>
      </xdr:nvPicPr>
      <xdr:blipFill>
        <a:blip r:embed="rId418"/>
        <a:stretch>
          <a:fillRect/>
        </a:stretch>
      </xdr:blipFill>
      <xdr:spPr>
        <a:xfrm>
          <a:off x="3572510" y="946107455"/>
          <a:ext cx="1509395" cy="815340"/>
        </a:xfrm>
        <a:prstGeom prst="rect">
          <a:avLst/>
        </a:prstGeom>
        <a:noFill/>
        <a:ln w="9525">
          <a:noFill/>
        </a:ln>
      </xdr:spPr>
    </xdr:pic>
    <xdr:clientData/>
  </xdr:twoCellAnchor>
  <xdr:twoCellAnchor editAs="oneCell">
    <xdr:from>
      <xdr:col>2</xdr:col>
      <xdr:colOff>19050</xdr:colOff>
      <xdr:row>4742</xdr:row>
      <xdr:rowOff>116205</xdr:rowOff>
    </xdr:from>
    <xdr:to>
      <xdr:col>3</xdr:col>
      <xdr:colOff>564515</xdr:colOff>
      <xdr:row>4746</xdr:row>
      <xdr:rowOff>123190</xdr:rowOff>
    </xdr:to>
    <xdr:pic>
      <xdr:nvPicPr>
        <xdr:cNvPr id="545" name="图片 544"/>
        <xdr:cNvPicPr>
          <a:picLocks noChangeAspect="1"/>
        </xdr:cNvPicPr>
      </xdr:nvPicPr>
      <xdr:blipFill>
        <a:blip r:embed="rId419"/>
        <a:stretch>
          <a:fillRect/>
        </a:stretch>
      </xdr:blipFill>
      <xdr:spPr>
        <a:xfrm>
          <a:off x="1562100" y="948634755"/>
          <a:ext cx="1497965" cy="807085"/>
        </a:xfrm>
        <a:prstGeom prst="rect">
          <a:avLst/>
        </a:prstGeom>
        <a:noFill/>
        <a:ln w="9525">
          <a:noFill/>
        </a:ln>
      </xdr:spPr>
    </xdr:pic>
    <xdr:clientData/>
  </xdr:twoCellAnchor>
  <xdr:twoCellAnchor editAs="oneCell">
    <xdr:from>
      <xdr:col>4</xdr:col>
      <xdr:colOff>290195</xdr:colOff>
      <xdr:row>4741</xdr:row>
      <xdr:rowOff>184150</xdr:rowOff>
    </xdr:from>
    <xdr:to>
      <xdr:col>8</xdr:col>
      <xdr:colOff>217170</xdr:colOff>
      <xdr:row>4746</xdr:row>
      <xdr:rowOff>109221</xdr:rowOff>
    </xdr:to>
    <xdr:pic>
      <xdr:nvPicPr>
        <xdr:cNvPr id="546" name="图片 545"/>
        <xdr:cNvPicPr>
          <a:picLocks noChangeAspect="1"/>
        </xdr:cNvPicPr>
      </xdr:nvPicPr>
      <xdr:blipFill>
        <a:blip r:embed="rId420"/>
        <a:stretch>
          <a:fillRect/>
        </a:stretch>
      </xdr:blipFill>
      <xdr:spPr>
        <a:xfrm>
          <a:off x="3431540" y="948502675"/>
          <a:ext cx="1711960" cy="925195"/>
        </a:xfrm>
        <a:prstGeom prst="rect">
          <a:avLst/>
        </a:prstGeom>
        <a:noFill/>
        <a:ln w="9525">
          <a:noFill/>
        </a:ln>
      </xdr:spPr>
    </xdr:pic>
    <xdr:clientData/>
  </xdr:twoCellAnchor>
  <xdr:twoCellAnchor editAs="oneCell">
    <xdr:from>
      <xdr:col>2</xdr:col>
      <xdr:colOff>22225</xdr:colOff>
      <xdr:row>4755</xdr:row>
      <xdr:rowOff>69215</xdr:rowOff>
    </xdr:from>
    <xdr:to>
      <xdr:col>3</xdr:col>
      <xdr:colOff>542290</xdr:colOff>
      <xdr:row>4759</xdr:row>
      <xdr:rowOff>62230</xdr:rowOff>
    </xdr:to>
    <xdr:pic>
      <xdr:nvPicPr>
        <xdr:cNvPr id="547" name="图片 546"/>
        <xdr:cNvPicPr>
          <a:picLocks noChangeAspect="1"/>
        </xdr:cNvPicPr>
      </xdr:nvPicPr>
      <xdr:blipFill>
        <a:blip r:embed="rId421"/>
        <a:stretch>
          <a:fillRect/>
        </a:stretch>
      </xdr:blipFill>
      <xdr:spPr>
        <a:xfrm>
          <a:off x="1565275" y="951188090"/>
          <a:ext cx="1472565" cy="793115"/>
        </a:xfrm>
        <a:prstGeom prst="rect">
          <a:avLst/>
        </a:prstGeom>
        <a:noFill/>
        <a:ln w="9525">
          <a:noFill/>
        </a:ln>
      </xdr:spPr>
    </xdr:pic>
    <xdr:clientData/>
  </xdr:twoCellAnchor>
  <xdr:twoCellAnchor editAs="oneCell">
    <xdr:from>
      <xdr:col>4</xdr:col>
      <xdr:colOff>158750</xdr:colOff>
      <xdr:row>4754</xdr:row>
      <xdr:rowOff>172085</xdr:rowOff>
    </xdr:from>
    <xdr:to>
      <xdr:col>7</xdr:col>
      <xdr:colOff>353695</xdr:colOff>
      <xdr:row>4759</xdr:row>
      <xdr:rowOff>5079</xdr:rowOff>
    </xdr:to>
    <xdr:pic>
      <xdr:nvPicPr>
        <xdr:cNvPr id="548" name="图片 547"/>
        <xdr:cNvPicPr>
          <a:picLocks noChangeAspect="1"/>
        </xdr:cNvPicPr>
      </xdr:nvPicPr>
      <xdr:blipFill>
        <a:blip r:embed="rId422"/>
        <a:stretch>
          <a:fillRect/>
        </a:stretch>
      </xdr:blipFill>
      <xdr:spPr>
        <a:xfrm>
          <a:off x="3300095" y="951090935"/>
          <a:ext cx="1540510" cy="832485"/>
        </a:xfrm>
        <a:prstGeom prst="rect">
          <a:avLst/>
        </a:prstGeom>
        <a:noFill/>
        <a:ln w="9525">
          <a:noFill/>
        </a:ln>
      </xdr:spPr>
    </xdr:pic>
    <xdr:clientData/>
  </xdr:twoCellAnchor>
  <xdr:twoCellAnchor editAs="oneCell">
    <xdr:from>
      <xdr:col>2</xdr:col>
      <xdr:colOff>120650</xdr:colOff>
      <xdr:row>4766</xdr:row>
      <xdr:rowOff>58420</xdr:rowOff>
    </xdr:from>
    <xdr:to>
      <xdr:col>3</xdr:col>
      <xdr:colOff>509905</xdr:colOff>
      <xdr:row>4769</xdr:row>
      <xdr:rowOff>180974</xdr:rowOff>
    </xdr:to>
    <xdr:pic>
      <xdr:nvPicPr>
        <xdr:cNvPr id="549" name="图片 548"/>
        <xdr:cNvPicPr>
          <a:picLocks noChangeAspect="1"/>
        </xdr:cNvPicPr>
      </xdr:nvPicPr>
      <xdr:blipFill>
        <a:blip r:embed="rId423"/>
        <a:stretch>
          <a:fillRect/>
        </a:stretch>
      </xdr:blipFill>
      <xdr:spPr>
        <a:xfrm>
          <a:off x="1663700" y="953377570"/>
          <a:ext cx="1341755" cy="721995"/>
        </a:xfrm>
        <a:prstGeom prst="rect">
          <a:avLst/>
        </a:prstGeom>
        <a:noFill/>
        <a:ln w="9525">
          <a:noFill/>
        </a:ln>
      </xdr:spPr>
    </xdr:pic>
    <xdr:clientData/>
  </xdr:twoCellAnchor>
  <xdr:twoCellAnchor editAs="oneCell">
    <xdr:from>
      <xdr:col>4</xdr:col>
      <xdr:colOff>219710</xdr:colOff>
      <xdr:row>4765</xdr:row>
      <xdr:rowOff>178435</xdr:rowOff>
    </xdr:from>
    <xdr:to>
      <xdr:col>7</xdr:col>
      <xdr:colOff>357505</xdr:colOff>
      <xdr:row>4770</xdr:row>
      <xdr:rowOff>0</xdr:rowOff>
    </xdr:to>
    <xdr:pic>
      <xdr:nvPicPr>
        <xdr:cNvPr id="550" name="图片 549"/>
        <xdr:cNvPicPr>
          <a:picLocks noChangeAspect="1"/>
        </xdr:cNvPicPr>
      </xdr:nvPicPr>
      <xdr:blipFill>
        <a:blip r:embed="rId424"/>
        <a:stretch>
          <a:fillRect/>
        </a:stretch>
      </xdr:blipFill>
      <xdr:spPr>
        <a:xfrm>
          <a:off x="3361055" y="953297560"/>
          <a:ext cx="1483360" cy="821690"/>
        </a:xfrm>
        <a:prstGeom prst="rect">
          <a:avLst/>
        </a:prstGeom>
        <a:noFill/>
        <a:ln w="9525">
          <a:noFill/>
        </a:ln>
      </xdr:spPr>
    </xdr:pic>
    <xdr:clientData/>
  </xdr:twoCellAnchor>
  <xdr:twoCellAnchor editAs="oneCell">
    <xdr:from>
      <xdr:col>2</xdr:col>
      <xdr:colOff>41275</xdr:colOff>
      <xdr:row>4777</xdr:row>
      <xdr:rowOff>103505</xdr:rowOff>
    </xdr:from>
    <xdr:to>
      <xdr:col>4</xdr:col>
      <xdr:colOff>26670</xdr:colOff>
      <xdr:row>4781</xdr:row>
      <xdr:rowOff>156845</xdr:rowOff>
    </xdr:to>
    <xdr:pic>
      <xdr:nvPicPr>
        <xdr:cNvPr id="551" name="图片 550"/>
        <xdr:cNvPicPr>
          <a:picLocks noChangeAspect="1"/>
        </xdr:cNvPicPr>
      </xdr:nvPicPr>
      <xdr:blipFill>
        <a:blip r:embed="rId425"/>
        <a:stretch>
          <a:fillRect/>
        </a:stretch>
      </xdr:blipFill>
      <xdr:spPr>
        <a:xfrm>
          <a:off x="1584325" y="955622930"/>
          <a:ext cx="1583690" cy="853440"/>
        </a:xfrm>
        <a:prstGeom prst="rect">
          <a:avLst/>
        </a:prstGeom>
        <a:noFill/>
        <a:ln w="9525">
          <a:noFill/>
        </a:ln>
      </xdr:spPr>
    </xdr:pic>
    <xdr:clientData/>
  </xdr:twoCellAnchor>
  <xdr:twoCellAnchor editAs="oneCell">
    <xdr:from>
      <xdr:col>4</xdr:col>
      <xdr:colOff>233680</xdr:colOff>
      <xdr:row>4777</xdr:row>
      <xdr:rowOff>114300</xdr:rowOff>
    </xdr:from>
    <xdr:to>
      <xdr:col>8</xdr:col>
      <xdr:colOff>215900</xdr:colOff>
      <xdr:row>4782</xdr:row>
      <xdr:rowOff>67311</xdr:rowOff>
    </xdr:to>
    <xdr:pic>
      <xdr:nvPicPr>
        <xdr:cNvPr id="552" name="图片 551"/>
        <xdr:cNvPicPr>
          <a:picLocks noChangeAspect="1"/>
        </xdr:cNvPicPr>
      </xdr:nvPicPr>
      <xdr:blipFill>
        <a:blip r:embed="rId426"/>
        <a:stretch>
          <a:fillRect/>
        </a:stretch>
      </xdr:blipFill>
      <xdr:spPr>
        <a:xfrm>
          <a:off x="3375025" y="955633725"/>
          <a:ext cx="1767205" cy="953135"/>
        </a:xfrm>
        <a:prstGeom prst="rect">
          <a:avLst/>
        </a:prstGeom>
        <a:noFill/>
        <a:ln w="9525">
          <a:noFill/>
        </a:ln>
      </xdr:spPr>
    </xdr:pic>
    <xdr:clientData/>
  </xdr:twoCellAnchor>
  <xdr:twoCellAnchor editAs="oneCell">
    <xdr:from>
      <xdr:col>2</xdr:col>
      <xdr:colOff>36195</xdr:colOff>
      <xdr:row>4791</xdr:row>
      <xdr:rowOff>34290</xdr:rowOff>
    </xdr:from>
    <xdr:to>
      <xdr:col>3</xdr:col>
      <xdr:colOff>534035</xdr:colOff>
      <xdr:row>4795</xdr:row>
      <xdr:rowOff>14605</xdr:rowOff>
    </xdr:to>
    <xdr:pic>
      <xdr:nvPicPr>
        <xdr:cNvPr id="553" name="图片 552"/>
        <xdr:cNvPicPr>
          <a:picLocks noChangeAspect="1"/>
        </xdr:cNvPicPr>
      </xdr:nvPicPr>
      <xdr:blipFill>
        <a:blip r:embed="rId427"/>
        <a:stretch>
          <a:fillRect/>
        </a:stretch>
      </xdr:blipFill>
      <xdr:spPr>
        <a:xfrm>
          <a:off x="1579245" y="958354065"/>
          <a:ext cx="1450340" cy="780415"/>
        </a:xfrm>
        <a:prstGeom prst="rect">
          <a:avLst/>
        </a:prstGeom>
        <a:noFill/>
        <a:ln w="9525">
          <a:noFill/>
        </a:ln>
      </xdr:spPr>
    </xdr:pic>
    <xdr:clientData/>
  </xdr:twoCellAnchor>
  <xdr:twoCellAnchor editAs="oneCell">
    <xdr:from>
      <xdr:col>4</xdr:col>
      <xdr:colOff>313055</xdr:colOff>
      <xdr:row>4790</xdr:row>
      <xdr:rowOff>182245</xdr:rowOff>
    </xdr:from>
    <xdr:to>
      <xdr:col>8</xdr:col>
      <xdr:colOff>132080</xdr:colOff>
      <xdr:row>4795</xdr:row>
      <xdr:rowOff>47624</xdr:rowOff>
    </xdr:to>
    <xdr:pic>
      <xdr:nvPicPr>
        <xdr:cNvPr id="554" name="图片 553"/>
        <xdr:cNvPicPr>
          <a:picLocks noChangeAspect="1"/>
        </xdr:cNvPicPr>
      </xdr:nvPicPr>
      <xdr:blipFill>
        <a:blip r:embed="rId428"/>
        <a:stretch>
          <a:fillRect/>
        </a:stretch>
      </xdr:blipFill>
      <xdr:spPr>
        <a:xfrm>
          <a:off x="3454400" y="958301995"/>
          <a:ext cx="1604010" cy="864870"/>
        </a:xfrm>
        <a:prstGeom prst="rect">
          <a:avLst/>
        </a:prstGeom>
        <a:noFill/>
        <a:ln w="9525">
          <a:noFill/>
        </a:ln>
      </xdr:spPr>
    </xdr:pic>
    <xdr:clientData/>
  </xdr:twoCellAnchor>
  <xdr:twoCellAnchor editAs="oneCell">
    <xdr:from>
      <xdr:col>2</xdr:col>
      <xdr:colOff>50165</xdr:colOff>
      <xdr:row>4814</xdr:row>
      <xdr:rowOff>100330</xdr:rowOff>
    </xdr:from>
    <xdr:to>
      <xdr:col>3</xdr:col>
      <xdr:colOff>400050</xdr:colOff>
      <xdr:row>4818</xdr:row>
      <xdr:rowOff>0</xdr:rowOff>
    </xdr:to>
    <xdr:pic>
      <xdr:nvPicPr>
        <xdr:cNvPr id="556" name="图片 555"/>
        <xdr:cNvPicPr>
          <a:picLocks noChangeAspect="1"/>
        </xdr:cNvPicPr>
      </xdr:nvPicPr>
      <xdr:blipFill>
        <a:blip r:embed="rId429"/>
        <a:stretch>
          <a:fillRect/>
        </a:stretch>
      </xdr:blipFill>
      <xdr:spPr>
        <a:xfrm>
          <a:off x="1593215" y="963020680"/>
          <a:ext cx="1302385" cy="699770"/>
        </a:xfrm>
        <a:prstGeom prst="rect">
          <a:avLst/>
        </a:prstGeom>
        <a:noFill/>
        <a:ln w="9525">
          <a:noFill/>
        </a:ln>
      </xdr:spPr>
    </xdr:pic>
    <xdr:clientData/>
  </xdr:twoCellAnchor>
  <xdr:twoCellAnchor editAs="oneCell">
    <xdr:from>
      <xdr:col>4</xdr:col>
      <xdr:colOff>146050</xdr:colOff>
      <xdr:row>4813</xdr:row>
      <xdr:rowOff>153670</xdr:rowOff>
    </xdr:from>
    <xdr:to>
      <xdr:col>8</xdr:col>
      <xdr:colOff>80010</xdr:colOff>
      <xdr:row>4818</xdr:row>
      <xdr:rowOff>76201</xdr:rowOff>
    </xdr:to>
    <xdr:pic>
      <xdr:nvPicPr>
        <xdr:cNvPr id="557" name="图片 556"/>
        <xdr:cNvPicPr>
          <a:picLocks noChangeAspect="1"/>
        </xdr:cNvPicPr>
      </xdr:nvPicPr>
      <xdr:blipFill>
        <a:blip r:embed="rId430"/>
        <a:stretch>
          <a:fillRect/>
        </a:stretch>
      </xdr:blipFill>
      <xdr:spPr>
        <a:xfrm>
          <a:off x="3287395" y="962873995"/>
          <a:ext cx="1718945" cy="922655"/>
        </a:xfrm>
        <a:prstGeom prst="rect">
          <a:avLst/>
        </a:prstGeom>
        <a:noFill/>
        <a:ln w="9525">
          <a:noFill/>
        </a:ln>
      </xdr:spPr>
    </xdr:pic>
    <xdr:clientData/>
  </xdr:twoCellAnchor>
  <xdr:twoCellAnchor editAs="oneCell">
    <xdr:from>
      <xdr:col>2</xdr:col>
      <xdr:colOff>50165</xdr:colOff>
      <xdr:row>4826</xdr:row>
      <xdr:rowOff>178435</xdr:rowOff>
    </xdr:from>
    <xdr:to>
      <xdr:col>3</xdr:col>
      <xdr:colOff>572135</xdr:colOff>
      <xdr:row>4830</xdr:row>
      <xdr:rowOff>172085</xdr:rowOff>
    </xdr:to>
    <xdr:pic>
      <xdr:nvPicPr>
        <xdr:cNvPr id="558" name="图片 557"/>
        <xdr:cNvPicPr>
          <a:picLocks noChangeAspect="1"/>
        </xdr:cNvPicPr>
      </xdr:nvPicPr>
      <xdr:blipFill>
        <a:blip r:embed="rId431"/>
        <a:stretch>
          <a:fillRect/>
        </a:stretch>
      </xdr:blipFill>
      <xdr:spPr>
        <a:xfrm>
          <a:off x="1593215" y="965499085"/>
          <a:ext cx="1474470" cy="793750"/>
        </a:xfrm>
        <a:prstGeom prst="rect">
          <a:avLst/>
        </a:prstGeom>
        <a:noFill/>
        <a:ln w="9525">
          <a:noFill/>
        </a:ln>
      </xdr:spPr>
    </xdr:pic>
    <xdr:clientData/>
  </xdr:twoCellAnchor>
  <xdr:twoCellAnchor editAs="oneCell">
    <xdr:from>
      <xdr:col>4</xdr:col>
      <xdr:colOff>200025</xdr:colOff>
      <xdr:row>4826</xdr:row>
      <xdr:rowOff>104140</xdr:rowOff>
    </xdr:from>
    <xdr:to>
      <xdr:col>8</xdr:col>
      <xdr:colOff>154305</xdr:colOff>
      <xdr:row>4831</xdr:row>
      <xdr:rowOff>43179</xdr:rowOff>
    </xdr:to>
    <xdr:pic>
      <xdr:nvPicPr>
        <xdr:cNvPr id="559" name="图片 558"/>
        <xdr:cNvPicPr>
          <a:picLocks noChangeAspect="1"/>
        </xdr:cNvPicPr>
      </xdr:nvPicPr>
      <xdr:blipFill>
        <a:blip r:embed="rId432"/>
        <a:stretch>
          <a:fillRect/>
        </a:stretch>
      </xdr:blipFill>
      <xdr:spPr>
        <a:xfrm>
          <a:off x="3341370" y="965424790"/>
          <a:ext cx="1739265" cy="938530"/>
        </a:xfrm>
        <a:prstGeom prst="rect">
          <a:avLst/>
        </a:prstGeom>
        <a:noFill/>
        <a:ln w="9525">
          <a:noFill/>
        </a:ln>
      </xdr:spPr>
    </xdr:pic>
    <xdr:clientData/>
  </xdr:twoCellAnchor>
  <xdr:twoCellAnchor editAs="oneCell">
    <xdr:from>
      <xdr:col>2</xdr:col>
      <xdr:colOff>86995</xdr:colOff>
      <xdr:row>4838</xdr:row>
      <xdr:rowOff>111125</xdr:rowOff>
    </xdr:from>
    <xdr:to>
      <xdr:col>3</xdr:col>
      <xdr:colOff>405130</xdr:colOff>
      <xdr:row>4841</xdr:row>
      <xdr:rowOff>176529</xdr:rowOff>
    </xdr:to>
    <xdr:pic>
      <xdr:nvPicPr>
        <xdr:cNvPr id="560" name="图片 559"/>
        <xdr:cNvPicPr>
          <a:picLocks noChangeAspect="1"/>
        </xdr:cNvPicPr>
      </xdr:nvPicPr>
      <xdr:blipFill>
        <a:blip r:embed="rId433"/>
        <a:stretch>
          <a:fillRect/>
        </a:stretch>
      </xdr:blipFill>
      <xdr:spPr>
        <a:xfrm>
          <a:off x="1630045" y="967832075"/>
          <a:ext cx="1270635" cy="664845"/>
        </a:xfrm>
        <a:prstGeom prst="rect">
          <a:avLst/>
        </a:prstGeom>
        <a:noFill/>
        <a:ln w="9525">
          <a:noFill/>
        </a:ln>
      </xdr:spPr>
    </xdr:pic>
    <xdr:clientData/>
  </xdr:twoCellAnchor>
  <xdr:twoCellAnchor editAs="oneCell">
    <xdr:from>
      <xdr:col>4</xdr:col>
      <xdr:colOff>224155</xdr:colOff>
      <xdr:row>4838</xdr:row>
      <xdr:rowOff>139700</xdr:rowOff>
    </xdr:from>
    <xdr:to>
      <xdr:col>7</xdr:col>
      <xdr:colOff>90805</xdr:colOff>
      <xdr:row>4841</xdr:row>
      <xdr:rowOff>176529</xdr:rowOff>
    </xdr:to>
    <xdr:pic>
      <xdr:nvPicPr>
        <xdr:cNvPr id="561" name="图片 560"/>
        <xdr:cNvPicPr>
          <a:picLocks noChangeAspect="1"/>
        </xdr:cNvPicPr>
      </xdr:nvPicPr>
      <xdr:blipFill>
        <a:blip r:embed="rId434"/>
        <a:stretch>
          <a:fillRect/>
        </a:stretch>
      </xdr:blipFill>
      <xdr:spPr>
        <a:xfrm>
          <a:off x="3365500" y="967860650"/>
          <a:ext cx="1212215" cy="636270"/>
        </a:xfrm>
        <a:prstGeom prst="rect">
          <a:avLst/>
        </a:prstGeom>
        <a:noFill/>
        <a:ln w="9525">
          <a:noFill/>
        </a:ln>
      </xdr:spPr>
    </xdr:pic>
    <xdr:clientData/>
  </xdr:twoCellAnchor>
  <xdr:twoCellAnchor editAs="oneCell">
    <xdr:from>
      <xdr:col>2</xdr:col>
      <xdr:colOff>40640</xdr:colOff>
      <xdr:row>4849</xdr:row>
      <xdr:rowOff>129540</xdr:rowOff>
    </xdr:from>
    <xdr:to>
      <xdr:col>4</xdr:col>
      <xdr:colOff>77470</xdr:colOff>
      <xdr:row>4854</xdr:row>
      <xdr:rowOff>10161</xdr:rowOff>
    </xdr:to>
    <xdr:pic>
      <xdr:nvPicPr>
        <xdr:cNvPr id="562" name="图片 561"/>
        <xdr:cNvPicPr>
          <a:picLocks noChangeAspect="1"/>
        </xdr:cNvPicPr>
      </xdr:nvPicPr>
      <xdr:blipFill>
        <a:blip r:embed="rId435"/>
        <a:stretch>
          <a:fillRect/>
        </a:stretch>
      </xdr:blipFill>
      <xdr:spPr>
        <a:xfrm>
          <a:off x="1583690" y="970050765"/>
          <a:ext cx="1635125" cy="880745"/>
        </a:xfrm>
        <a:prstGeom prst="rect">
          <a:avLst/>
        </a:prstGeom>
        <a:noFill/>
        <a:ln w="9525">
          <a:noFill/>
        </a:ln>
      </xdr:spPr>
    </xdr:pic>
    <xdr:clientData/>
  </xdr:twoCellAnchor>
  <xdr:twoCellAnchor editAs="oneCell">
    <xdr:from>
      <xdr:col>4</xdr:col>
      <xdr:colOff>481330</xdr:colOff>
      <xdr:row>4849</xdr:row>
      <xdr:rowOff>149860</xdr:rowOff>
    </xdr:from>
    <xdr:to>
      <xdr:col>8</xdr:col>
      <xdr:colOff>196215</xdr:colOff>
      <xdr:row>4853</xdr:row>
      <xdr:rowOff>161290</xdr:rowOff>
    </xdr:to>
    <xdr:pic>
      <xdr:nvPicPr>
        <xdr:cNvPr id="564" name="图片 563"/>
        <xdr:cNvPicPr>
          <a:picLocks noChangeAspect="1"/>
        </xdr:cNvPicPr>
      </xdr:nvPicPr>
      <xdr:blipFill>
        <a:blip r:embed="rId436"/>
        <a:stretch>
          <a:fillRect/>
        </a:stretch>
      </xdr:blipFill>
      <xdr:spPr>
        <a:xfrm>
          <a:off x="3622675" y="970071085"/>
          <a:ext cx="1499870" cy="811530"/>
        </a:xfrm>
        <a:prstGeom prst="rect">
          <a:avLst/>
        </a:prstGeom>
        <a:noFill/>
        <a:ln w="9525">
          <a:noFill/>
        </a:ln>
      </xdr:spPr>
    </xdr:pic>
    <xdr:clientData/>
  </xdr:twoCellAnchor>
  <xdr:twoCellAnchor editAs="oneCell">
    <xdr:from>
      <xdr:col>2</xdr:col>
      <xdr:colOff>164465</xdr:colOff>
      <xdr:row>4863</xdr:row>
      <xdr:rowOff>5080</xdr:rowOff>
    </xdr:from>
    <xdr:to>
      <xdr:col>3</xdr:col>
      <xdr:colOff>572770</xdr:colOff>
      <xdr:row>4866</xdr:row>
      <xdr:rowOff>138431</xdr:rowOff>
    </xdr:to>
    <xdr:pic>
      <xdr:nvPicPr>
        <xdr:cNvPr id="565" name="图片 564"/>
        <xdr:cNvPicPr>
          <a:picLocks noChangeAspect="1"/>
        </xdr:cNvPicPr>
      </xdr:nvPicPr>
      <xdr:blipFill>
        <a:blip r:embed="rId437"/>
        <a:stretch>
          <a:fillRect/>
        </a:stretch>
      </xdr:blipFill>
      <xdr:spPr>
        <a:xfrm>
          <a:off x="1707515" y="972726655"/>
          <a:ext cx="1360805" cy="733425"/>
        </a:xfrm>
        <a:prstGeom prst="rect">
          <a:avLst/>
        </a:prstGeom>
        <a:noFill/>
        <a:ln w="9525">
          <a:noFill/>
        </a:ln>
      </xdr:spPr>
    </xdr:pic>
    <xdr:clientData/>
  </xdr:twoCellAnchor>
  <xdr:twoCellAnchor editAs="oneCell">
    <xdr:from>
      <xdr:col>4</xdr:col>
      <xdr:colOff>184785</xdr:colOff>
      <xdr:row>4863</xdr:row>
      <xdr:rowOff>8890</xdr:rowOff>
    </xdr:from>
    <xdr:to>
      <xdr:col>7</xdr:col>
      <xdr:colOff>250190</xdr:colOff>
      <xdr:row>4866</xdr:row>
      <xdr:rowOff>172086</xdr:rowOff>
    </xdr:to>
    <xdr:pic>
      <xdr:nvPicPr>
        <xdr:cNvPr id="566" name="图片 565"/>
        <xdr:cNvPicPr>
          <a:picLocks noChangeAspect="1"/>
        </xdr:cNvPicPr>
      </xdr:nvPicPr>
      <xdr:blipFill>
        <a:blip r:embed="rId438"/>
        <a:stretch>
          <a:fillRect/>
        </a:stretch>
      </xdr:blipFill>
      <xdr:spPr>
        <a:xfrm>
          <a:off x="3326130" y="972730465"/>
          <a:ext cx="1410970" cy="763270"/>
        </a:xfrm>
        <a:prstGeom prst="rect">
          <a:avLst/>
        </a:prstGeom>
        <a:noFill/>
        <a:ln w="9525">
          <a:noFill/>
        </a:ln>
      </xdr:spPr>
    </xdr:pic>
    <xdr:clientData/>
  </xdr:twoCellAnchor>
  <xdr:twoCellAnchor editAs="oneCell">
    <xdr:from>
      <xdr:col>2</xdr:col>
      <xdr:colOff>106680</xdr:colOff>
      <xdr:row>4885</xdr:row>
      <xdr:rowOff>128905</xdr:rowOff>
    </xdr:from>
    <xdr:to>
      <xdr:col>3</xdr:col>
      <xdr:colOff>617220</xdr:colOff>
      <xdr:row>4889</xdr:row>
      <xdr:rowOff>114935</xdr:rowOff>
    </xdr:to>
    <xdr:pic>
      <xdr:nvPicPr>
        <xdr:cNvPr id="570" name="图片 569"/>
        <xdr:cNvPicPr>
          <a:picLocks noChangeAspect="1"/>
        </xdr:cNvPicPr>
      </xdr:nvPicPr>
      <xdr:blipFill>
        <a:blip r:embed="rId439"/>
        <a:stretch>
          <a:fillRect/>
        </a:stretch>
      </xdr:blipFill>
      <xdr:spPr>
        <a:xfrm>
          <a:off x="1649730" y="977251030"/>
          <a:ext cx="1463040" cy="786130"/>
        </a:xfrm>
        <a:prstGeom prst="rect">
          <a:avLst/>
        </a:prstGeom>
        <a:noFill/>
        <a:ln w="9525">
          <a:noFill/>
        </a:ln>
      </xdr:spPr>
    </xdr:pic>
    <xdr:clientData/>
  </xdr:twoCellAnchor>
  <xdr:twoCellAnchor editAs="oneCell">
    <xdr:from>
      <xdr:col>4</xdr:col>
      <xdr:colOff>382270</xdr:colOff>
      <xdr:row>4885</xdr:row>
      <xdr:rowOff>95250</xdr:rowOff>
    </xdr:from>
    <xdr:to>
      <xdr:col>8</xdr:col>
      <xdr:colOff>92075</xdr:colOff>
      <xdr:row>4889</xdr:row>
      <xdr:rowOff>99695</xdr:rowOff>
    </xdr:to>
    <xdr:pic>
      <xdr:nvPicPr>
        <xdr:cNvPr id="571" name="图片 570"/>
        <xdr:cNvPicPr>
          <a:picLocks noChangeAspect="1"/>
        </xdr:cNvPicPr>
      </xdr:nvPicPr>
      <xdr:blipFill>
        <a:blip r:embed="rId440"/>
        <a:stretch>
          <a:fillRect/>
        </a:stretch>
      </xdr:blipFill>
      <xdr:spPr>
        <a:xfrm>
          <a:off x="3523615" y="977217375"/>
          <a:ext cx="1494790" cy="804545"/>
        </a:xfrm>
        <a:prstGeom prst="rect">
          <a:avLst/>
        </a:prstGeom>
        <a:noFill/>
        <a:ln w="9525">
          <a:noFill/>
        </a:ln>
      </xdr:spPr>
    </xdr:pic>
    <xdr:clientData/>
  </xdr:twoCellAnchor>
  <xdr:twoCellAnchor editAs="oneCell">
    <xdr:from>
      <xdr:col>2</xdr:col>
      <xdr:colOff>45720</xdr:colOff>
      <xdr:row>4898</xdr:row>
      <xdr:rowOff>48895</xdr:rowOff>
    </xdr:from>
    <xdr:to>
      <xdr:col>3</xdr:col>
      <xdr:colOff>580390</xdr:colOff>
      <xdr:row>4902</xdr:row>
      <xdr:rowOff>47625</xdr:rowOff>
    </xdr:to>
    <xdr:pic>
      <xdr:nvPicPr>
        <xdr:cNvPr id="572" name="图片 571"/>
        <xdr:cNvPicPr>
          <a:picLocks noChangeAspect="1"/>
        </xdr:cNvPicPr>
      </xdr:nvPicPr>
      <xdr:blipFill>
        <a:blip r:embed="rId441"/>
        <a:stretch>
          <a:fillRect/>
        </a:stretch>
      </xdr:blipFill>
      <xdr:spPr>
        <a:xfrm>
          <a:off x="1588770" y="979771345"/>
          <a:ext cx="1487170" cy="798830"/>
        </a:xfrm>
        <a:prstGeom prst="rect">
          <a:avLst/>
        </a:prstGeom>
        <a:noFill/>
        <a:ln w="9525">
          <a:noFill/>
        </a:ln>
      </xdr:spPr>
    </xdr:pic>
    <xdr:clientData/>
  </xdr:twoCellAnchor>
  <xdr:twoCellAnchor editAs="oneCell">
    <xdr:from>
      <xdr:col>4</xdr:col>
      <xdr:colOff>342900</xdr:colOff>
      <xdr:row>4898</xdr:row>
      <xdr:rowOff>59690</xdr:rowOff>
    </xdr:from>
    <xdr:to>
      <xdr:col>7</xdr:col>
      <xdr:colOff>381000</xdr:colOff>
      <xdr:row>4902</xdr:row>
      <xdr:rowOff>3810</xdr:rowOff>
    </xdr:to>
    <xdr:pic>
      <xdr:nvPicPr>
        <xdr:cNvPr id="573" name="图片 572"/>
        <xdr:cNvPicPr>
          <a:picLocks noChangeAspect="1"/>
        </xdr:cNvPicPr>
      </xdr:nvPicPr>
      <xdr:blipFill>
        <a:blip r:embed="rId442"/>
        <a:stretch>
          <a:fillRect/>
        </a:stretch>
      </xdr:blipFill>
      <xdr:spPr>
        <a:xfrm>
          <a:off x="3484245" y="979782140"/>
          <a:ext cx="1383665" cy="744220"/>
        </a:xfrm>
        <a:prstGeom prst="rect">
          <a:avLst/>
        </a:prstGeom>
        <a:noFill/>
        <a:ln w="9525">
          <a:noFill/>
        </a:ln>
      </xdr:spPr>
    </xdr:pic>
    <xdr:clientData/>
  </xdr:twoCellAnchor>
  <xdr:twoCellAnchor editAs="oneCell">
    <xdr:from>
      <xdr:col>2</xdr:col>
      <xdr:colOff>102870</xdr:colOff>
      <xdr:row>4909</xdr:row>
      <xdr:rowOff>57150</xdr:rowOff>
    </xdr:from>
    <xdr:to>
      <xdr:col>3</xdr:col>
      <xdr:colOff>565150</xdr:colOff>
      <xdr:row>4913</xdr:row>
      <xdr:rowOff>19685</xdr:rowOff>
    </xdr:to>
    <xdr:pic>
      <xdr:nvPicPr>
        <xdr:cNvPr id="574" name="图片 573"/>
        <xdr:cNvPicPr>
          <a:picLocks noChangeAspect="1"/>
        </xdr:cNvPicPr>
      </xdr:nvPicPr>
      <xdr:blipFill>
        <a:blip r:embed="rId443"/>
        <a:stretch>
          <a:fillRect/>
        </a:stretch>
      </xdr:blipFill>
      <xdr:spPr>
        <a:xfrm>
          <a:off x="1645920" y="981979875"/>
          <a:ext cx="1414780" cy="762635"/>
        </a:xfrm>
        <a:prstGeom prst="rect">
          <a:avLst/>
        </a:prstGeom>
        <a:noFill/>
        <a:ln w="9525">
          <a:noFill/>
        </a:ln>
      </xdr:spPr>
    </xdr:pic>
    <xdr:clientData/>
  </xdr:twoCellAnchor>
  <xdr:twoCellAnchor editAs="oneCell">
    <xdr:from>
      <xdr:col>4</xdr:col>
      <xdr:colOff>151765</xdr:colOff>
      <xdr:row>4909</xdr:row>
      <xdr:rowOff>36830</xdr:rowOff>
    </xdr:from>
    <xdr:to>
      <xdr:col>8</xdr:col>
      <xdr:colOff>30480</xdr:colOff>
      <xdr:row>4913</xdr:row>
      <xdr:rowOff>133350</xdr:rowOff>
    </xdr:to>
    <xdr:pic>
      <xdr:nvPicPr>
        <xdr:cNvPr id="575" name="图片 574"/>
        <xdr:cNvPicPr>
          <a:picLocks noChangeAspect="1"/>
        </xdr:cNvPicPr>
      </xdr:nvPicPr>
      <xdr:blipFill>
        <a:blip r:embed="rId444"/>
        <a:stretch>
          <a:fillRect/>
        </a:stretch>
      </xdr:blipFill>
      <xdr:spPr>
        <a:xfrm>
          <a:off x="3293110" y="981959555"/>
          <a:ext cx="1663700" cy="896620"/>
        </a:xfrm>
        <a:prstGeom prst="rect">
          <a:avLst/>
        </a:prstGeom>
        <a:noFill/>
        <a:ln w="9525">
          <a:noFill/>
        </a:ln>
      </xdr:spPr>
    </xdr:pic>
    <xdr:clientData/>
  </xdr:twoCellAnchor>
  <xdr:twoCellAnchor editAs="oneCell">
    <xdr:from>
      <xdr:col>2</xdr:col>
      <xdr:colOff>36830</xdr:colOff>
      <xdr:row>4921</xdr:row>
      <xdr:rowOff>161925</xdr:rowOff>
    </xdr:from>
    <xdr:to>
      <xdr:col>4</xdr:col>
      <xdr:colOff>46990</xdr:colOff>
      <xdr:row>4926</xdr:row>
      <xdr:rowOff>27941</xdr:rowOff>
    </xdr:to>
    <xdr:pic>
      <xdr:nvPicPr>
        <xdr:cNvPr id="576" name="图片 575"/>
        <xdr:cNvPicPr>
          <a:picLocks noChangeAspect="1"/>
        </xdr:cNvPicPr>
      </xdr:nvPicPr>
      <xdr:blipFill>
        <a:blip r:embed="rId445"/>
        <a:stretch>
          <a:fillRect/>
        </a:stretch>
      </xdr:blipFill>
      <xdr:spPr>
        <a:xfrm>
          <a:off x="1579880" y="984484950"/>
          <a:ext cx="1608455" cy="866140"/>
        </a:xfrm>
        <a:prstGeom prst="rect">
          <a:avLst/>
        </a:prstGeom>
        <a:noFill/>
        <a:ln w="9525">
          <a:noFill/>
        </a:ln>
      </xdr:spPr>
    </xdr:pic>
    <xdr:clientData/>
  </xdr:twoCellAnchor>
  <xdr:twoCellAnchor editAs="oneCell">
    <xdr:from>
      <xdr:col>4</xdr:col>
      <xdr:colOff>215265</xdr:colOff>
      <xdr:row>4922</xdr:row>
      <xdr:rowOff>20320</xdr:rowOff>
    </xdr:from>
    <xdr:to>
      <xdr:col>8</xdr:col>
      <xdr:colOff>121920</xdr:colOff>
      <xdr:row>4926</xdr:row>
      <xdr:rowOff>132715</xdr:rowOff>
    </xdr:to>
    <xdr:pic>
      <xdr:nvPicPr>
        <xdr:cNvPr id="577" name="图片 576"/>
        <xdr:cNvPicPr>
          <a:picLocks noChangeAspect="1"/>
        </xdr:cNvPicPr>
      </xdr:nvPicPr>
      <xdr:blipFill>
        <a:blip r:embed="rId446"/>
        <a:stretch>
          <a:fillRect/>
        </a:stretch>
      </xdr:blipFill>
      <xdr:spPr>
        <a:xfrm>
          <a:off x="3356610" y="984543370"/>
          <a:ext cx="1691640" cy="912495"/>
        </a:xfrm>
        <a:prstGeom prst="rect">
          <a:avLst/>
        </a:prstGeom>
        <a:noFill/>
        <a:ln w="9525">
          <a:noFill/>
        </a:ln>
      </xdr:spPr>
    </xdr:pic>
    <xdr:clientData/>
  </xdr:twoCellAnchor>
  <xdr:twoCellAnchor editAs="oneCell">
    <xdr:from>
      <xdr:col>2</xdr:col>
      <xdr:colOff>57785</xdr:colOff>
      <xdr:row>4932</xdr:row>
      <xdr:rowOff>133350</xdr:rowOff>
    </xdr:from>
    <xdr:to>
      <xdr:col>3</xdr:col>
      <xdr:colOff>605155</xdr:colOff>
      <xdr:row>4936</xdr:row>
      <xdr:rowOff>142875</xdr:rowOff>
    </xdr:to>
    <xdr:pic>
      <xdr:nvPicPr>
        <xdr:cNvPr id="578" name="图片 577"/>
        <xdr:cNvPicPr>
          <a:picLocks noChangeAspect="1"/>
        </xdr:cNvPicPr>
      </xdr:nvPicPr>
      <xdr:blipFill>
        <a:blip r:embed="rId447"/>
        <a:stretch>
          <a:fillRect/>
        </a:stretch>
      </xdr:blipFill>
      <xdr:spPr>
        <a:xfrm>
          <a:off x="1600835" y="986656650"/>
          <a:ext cx="1499870" cy="809625"/>
        </a:xfrm>
        <a:prstGeom prst="rect">
          <a:avLst/>
        </a:prstGeom>
        <a:noFill/>
        <a:ln w="9525">
          <a:noFill/>
        </a:ln>
      </xdr:spPr>
    </xdr:pic>
    <xdr:clientData/>
  </xdr:twoCellAnchor>
  <xdr:twoCellAnchor editAs="oneCell">
    <xdr:from>
      <xdr:col>4</xdr:col>
      <xdr:colOff>157480</xdr:colOff>
      <xdr:row>4932</xdr:row>
      <xdr:rowOff>81280</xdr:rowOff>
    </xdr:from>
    <xdr:to>
      <xdr:col>8</xdr:col>
      <xdr:colOff>186690</xdr:colOff>
      <xdr:row>4937</xdr:row>
      <xdr:rowOff>60959</xdr:rowOff>
    </xdr:to>
    <xdr:pic>
      <xdr:nvPicPr>
        <xdr:cNvPr id="579" name="图片 578"/>
        <xdr:cNvPicPr>
          <a:picLocks noChangeAspect="1"/>
        </xdr:cNvPicPr>
      </xdr:nvPicPr>
      <xdr:blipFill>
        <a:blip r:embed="rId448"/>
        <a:stretch>
          <a:fillRect/>
        </a:stretch>
      </xdr:blipFill>
      <xdr:spPr>
        <a:xfrm flipV="1">
          <a:off x="3298825" y="986604580"/>
          <a:ext cx="1814195" cy="979170"/>
        </a:xfrm>
        <a:prstGeom prst="rect">
          <a:avLst/>
        </a:prstGeom>
        <a:noFill/>
        <a:ln w="9525">
          <a:noFill/>
        </a:ln>
      </xdr:spPr>
    </xdr:pic>
    <xdr:clientData/>
  </xdr:twoCellAnchor>
  <xdr:twoCellAnchor editAs="oneCell">
    <xdr:from>
      <xdr:col>2</xdr:col>
      <xdr:colOff>182564</xdr:colOff>
      <xdr:row>4945</xdr:row>
      <xdr:rowOff>158751</xdr:rowOff>
    </xdr:from>
    <xdr:to>
      <xdr:col>4</xdr:col>
      <xdr:colOff>206694</xdr:colOff>
      <xdr:row>4950</xdr:row>
      <xdr:rowOff>147207</xdr:rowOff>
    </xdr:to>
    <xdr:pic>
      <xdr:nvPicPr>
        <xdr:cNvPr id="580" name="图片 579"/>
        <xdr:cNvPicPr>
          <a:picLocks noChangeAspect="1"/>
        </xdr:cNvPicPr>
      </xdr:nvPicPr>
      <xdr:blipFill>
        <a:blip r:embed="rId449"/>
        <a:stretch>
          <a:fillRect/>
        </a:stretch>
      </xdr:blipFill>
      <xdr:spPr>
        <a:xfrm>
          <a:off x="1725295" y="989282375"/>
          <a:ext cx="1622425" cy="988060"/>
        </a:xfrm>
        <a:prstGeom prst="rect">
          <a:avLst/>
        </a:prstGeom>
        <a:noFill/>
        <a:ln w="9525">
          <a:noFill/>
        </a:ln>
      </xdr:spPr>
    </xdr:pic>
    <xdr:clientData/>
  </xdr:twoCellAnchor>
  <xdr:twoCellAnchor editAs="oneCell">
    <xdr:from>
      <xdr:col>4</xdr:col>
      <xdr:colOff>418465</xdr:colOff>
      <xdr:row>4946</xdr:row>
      <xdr:rowOff>29210</xdr:rowOff>
    </xdr:from>
    <xdr:to>
      <xdr:col>8</xdr:col>
      <xdr:colOff>333375</xdr:colOff>
      <xdr:row>4950</xdr:row>
      <xdr:rowOff>147955</xdr:rowOff>
    </xdr:to>
    <xdr:pic>
      <xdr:nvPicPr>
        <xdr:cNvPr id="581" name="图片 580"/>
        <xdr:cNvPicPr>
          <a:picLocks noChangeAspect="1"/>
        </xdr:cNvPicPr>
      </xdr:nvPicPr>
      <xdr:blipFill>
        <a:blip r:embed="rId450"/>
        <a:stretch>
          <a:fillRect/>
        </a:stretch>
      </xdr:blipFill>
      <xdr:spPr>
        <a:xfrm>
          <a:off x="3559810" y="989352860"/>
          <a:ext cx="1699895" cy="918845"/>
        </a:xfrm>
        <a:prstGeom prst="rect">
          <a:avLst/>
        </a:prstGeom>
        <a:noFill/>
        <a:ln w="9525">
          <a:noFill/>
        </a:ln>
      </xdr:spPr>
    </xdr:pic>
    <xdr:clientData/>
  </xdr:twoCellAnchor>
  <xdr:twoCellAnchor editAs="oneCell">
    <xdr:from>
      <xdr:col>2</xdr:col>
      <xdr:colOff>175847</xdr:colOff>
      <xdr:row>5041</xdr:row>
      <xdr:rowOff>36634</xdr:rowOff>
    </xdr:from>
    <xdr:to>
      <xdr:col>3</xdr:col>
      <xdr:colOff>567544</xdr:colOff>
      <xdr:row>5048</xdr:row>
      <xdr:rowOff>124315</xdr:rowOff>
    </xdr:to>
    <xdr:pic>
      <xdr:nvPicPr>
        <xdr:cNvPr id="537" name="图片 536"/>
        <xdr:cNvPicPr/>
      </xdr:nvPicPr>
      <xdr:blipFill>
        <a:blip r:embed="rId451"/>
        <a:stretch>
          <a:fillRect/>
        </a:stretch>
      </xdr:blipFill>
      <xdr:spPr>
        <a:xfrm>
          <a:off x="1718310" y="1008362220"/>
          <a:ext cx="1344295" cy="1487805"/>
        </a:xfrm>
        <a:prstGeom prst="rect">
          <a:avLst/>
        </a:prstGeom>
      </xdr:spPr>
    </xdr:pic>
    <xdr:clientData/>
  </xdr:twoCellAnchor>
  <xdr:twoCellAnchor editAs="oneCell">
    <xdr:from>
      <xdr:col>4</xdr:col>
      <xdr:colOff>161191</xdr:colOff>
      <xdr:row>5041</xdr:row>
      <xdr:rowOff>36633</xdr:rowOff>
    </xdr:from>
    <xdr:to>
      <xdr:col>8</xdr:col>
      <xdr:colOff>329710</xdr:colOff>
      <xdr:row>5050</xdr:row>
      <xdr:rowOff>103750</xdr:rowOff>
    </xdr:to>
    <xdr:pic>
      <xdr:nvPicPr>
        <xdr:cNvPr id="544" name="图片 543"/>
        <xdr:cNvPicPr/>
      </xdr:nvPicPr>
      <xdr:blipFill>
        <a:blip r:embed="rId452"/>
        <a:stretch>
          <a:fillRect/>
        </a:stretch>
      </xdr:blipFill>
      <xdr:spPr>
        <a:xfrm>
          <a:off x="3302000" y="1008362220"/>
          <a:ext cx="1953895" cy="1867535"/>
        </a:xfrm>
        <a:prstGeom prst="rect">
          <a:avLst/>
        </a:prstGeom>
      </xdr:spPr>
    </xdr:pic>
    <xdr:clientData/>
  </xdr:twoCellAnchor>
  <xdr:twoCellAnchor editAs="oneCell">
    <xdr:from>
      <xdr:col>2</xdr:col>
      <xdr:colOff>29308</xdr:colOff>
      <xdr:row>5054</xdr:row>
      <xdr:rowOff>7327</xdr:rowOff>
    </xdr:from>
    <xdr:to>
      <xdr:col>4</xdr:col>
      <xdr:colOff>10697</xdr:colOff>
      <xdr:row>5061</xdr:row>
      <xdr:rowOff>169886</xdr:rowOff>
    </xdr:to>
    <xdr:pic>
      <xdr:nvPicPr>
        <xdr:cNvPr id="555" name="图片 554"/>
        <xdr:cNvPicPr/>
      </xdr:nvPicPr>
      <xdr:blipFill>
        <a:blip r:embed="rId453"/>
        <a:stretch>
          <a:fillRect/>
        </a:stretch>
      </xdr:blipFill>
      <xdr:spPr>
        <a:xfrm>
          <a:off x="1572260" y="1010933335"/>
          <a:ext cx="1579245" cy="1562735"/>
        </a:xfrm>
        <a:prstGeom prst="rect">
          <a:avLst/>
        </a:prstGeom>
      </xdr:spPr>
    </xdr:pic>
    <xdr:clientData/>
  </xdr:twoCellAnchor>
  <xdr:twoCellAnchor editAs="oneCell">
    <xdr:from>
      <xdr:col>4</xdr:col>
      <xdr:colOff>190499</xdr:colOff>
      <xdr:row>5054</xdr:row>
      <xdr:rowOff>51288</xdr:rowOff>
    </xdr:from>
    <xdr:to>
      <xdr:col>8</xdr:col>
      <xdr:colOff>183173</xdr:colOff>
      <xdr:row>5062</xdr:row>
      <xdr:rowOff>116010</xdr:rowOff>
    </xdr:to>
    <xdr:pic>
      <xdr:nvPicPr>
        <xdr:cNvPr id="563" name="图片 562"/>
        <xdr:cNvPicPr/>
      </xdr:nvPicPr>
      <xdr:blipFill>
        <a:blip r:embed="rId454"/>
        <a:stretch>
          <a:fillRect/>
        </a:stretch>
      </xdr:blipFill>
      <xdr:spPr>
        <a:xfrm>
          <a:off x="3331210" y="1010977150"/>
          <a:ext cx="1778000" cy="1664970"/>
        </a:xfrm>
        <a:prstGeom prst="rect">
          <a:avLst/>
        </a:prstGeom>
      </xdr:spPr>
    </xdr:pic>
    <xdr:clientData/>
  </xdr:twoCellAnchor>
  <xdr:twoCellAnchor editAs="oneCell">
    <xdr:from>
      <xdr:col>2</xdr:col>
      <xdr:colOff>51290</xdr:colOff>
      <xdr:row>5066</xdr:row>
      <xdr:rowOff>7325</xdr:rowOff>
    </xdr:from>
    <xdr:to>
      <xdr:col>3</xdr:col>
      <xdr:colOff>590550</xdr:colOff>
      <xdr:row>5072</xdr:row>
      <xdr:rowOff>131884</xdr:rowOff>
    </xdr:to>
    <xdr:pic>
      <xdr:nvPicPr>
        <xdr:cNvPr id="567" name="图片 566"/>
        <xdr:cNvPicPr/>
      </xdr:nvPicPr>
      <xdr:blipFill>
        <a:blip r:embed="rId455"/>
        <a:stretch>
          <a:fillRect/>
        </a:stretch>
      </xdr:blipFill>
      <xdr:spPr>
        <a:xfrm>
          <a:off x="1593850" y="1013333635"/>
          <a:ext cx="1492250" cy="1324610"/>
        </a:xfrm>
        <a:prstGeom prst="rect">
          <a:avLst/>
        </a:prstGeom>
      </xdr:spPr>
    </xdr:pic>
    <xdr:clientData/>
  </xdr:twoCellAnchor>
  <xdr:twoCellAnchor editAs="oneCell">
    <xdr:from>
      <xdr:col>4</xdr:col>
      <xdr:colOff>227134</xdr:colOff>
      <xdr:row>5065</xdr:row>
      <xdr:rowOff>109901</xdr:rowOff>
    </xdr:from>
    <xdr:to>
      <xdr:col>8</xdr:col>
      <xdr:colOff>227134</xdr:colOff>
      <xdr:row>5072</xdr:row>
      <xdr:rowOff>117232</xdr:rowOff>
    </xdr:to>
    <xdr:pic>
      <xdr:nvPicPr>
        <xdr:cNvPr id="568" name="图片 567"/>
        <xdr:cNvPicPr/>
      </xdr:nvPicPr>
      <xdr:blipFill>
        <a:blip r:embed="rId456"/>
        <a:stretch>
          <a:fillRect/>
        </a:stretch>
      </xdr:blipFill>
      <xdr:spPr>
        <a:xfrm>
          <a:off x="3368040" y="1013236480"/>
          <a:ext cx="1784985" cy="1407160"/>
        </a:xfrm>
        <a:prstGeom prst="rect">
          <a:avLst/>
        </a:prstGeom>
      </xdr:spPr>
    </xdr:pic>
    <xdr:clientData/>
  </xdr:twoCellAnchor>
  <xdr:twoCellAnchor editAs="oneCell">
    <xdr:from>
      <xdr:col>2</xdr:col>
      <xdr:colOff>29308</xdr:colOff>
      <xdr:row>5077</xdr:row>
      <xdr:rowOff>175846</xdr:rowOff>
    </xdr:from>
    <xdr:to>
      <xdr:col>3</xdr:col>
      <xdr:colOff>590550</xdr:colOff>
      <xdr:row>5084</xdr:row>
      <xdr:rowOff>103456</xdr:rowOff>
    </xdr:to>
    <xdr:pic>
      <xdr:nvPicPr>
        <xdr:cNvPr id="569" name="图片 568"/>
        <xdr:cNvPicPr/>
      </xdr:nvPicPr>
      <xdr:blipFill>
        <a:blip r:embed="rId457"/>
        <a:stretch>
          <a:fillRect/>
        </a:stretch>
      </xdr:blipFill>
      <xdr:spPr>
        <a:xfrm>
          <a:off x="1572260" y="1015702185"/>
          <a:ext cx="1513840" cy="1327785"/>
        </a:xfrm>
        <a:prstGeom prst="rect">
          <a:avLst/>
        </a:prstGeom>
      </xdr:spPr>
    </xdr:pic>
    <xdr:clientData/>
  </xdr:twoCellAnchor>
  <xdr:twoCellAnchor editAs="oneCell">
    <xdr:from>
      <xdr:col>4</xdr:col>
      <xdr:colOff>219808</xdr:colOff>
      <xdr:row>5078</xdr:row>
      <xdr:rowOff>14653</xdr:rowOff>
    </xdr:from>
    <xdr:to>
      <xdr:col>8</xdr:col>
      <xdr:colOff>117231</xdr:colOff>
      <xdr:row>5085</xdr:row>
      <xdr:rowOff>99596</xdr:rowOff>
    </xdr:to>
    <xdr:pic>
      <xdr:nvPicPr>
        <xdr:cNvPr id="582" name="图片 581"/>
        <xdr:cNvPicPr/>
      </xdr:nvPicPr>
      <xdr:blipFill>
        <a:blip r:embed="rId458"/>
        <a:stretch>
          <a:fillRect/>
        </a:stretch>
      </xdr:blipFill>
      <xdr:spPr>
        <a:xfrm>
          <a:off x="3361055" y="1015741555"/>
          <a:ext cx="1682115" cy="1484630"/>
        </a:xfrm>
        <a:prstGeom prst="rect">
          <a:avLst/>
        </a:prstGeom>
      </xdr:spPr>
    </xdr:pic>
    <xdr:clientData/>
  </xdr:twoCellAnchor>
  <xdr:twoCellAnchor editAs="oneCell">
    <xdr:from>
      <xdr:col>2</xdr:col>
      <xdr:colOff>329711</xdr:colOff>
      <xdr:row>5090</xdr:row>
      <xdr:rowOff>43962</xdr:rowOff>
    </xdr:from>
    <xdr:to>
      <xdr:col>7</xdr:col>
      <xdr:colOff>230504</xdr:colOff>
      <xdr:row>5097</xdr:row>
      <xdr:rowOff>175845</xdr:rowOff>
    </xdr:to>
    <xdr:pic>
      <xdr:nvPicPr>
        <xdr:cNvPr id="583" name="图片 582"/>
        <xdr:cNvPicPr/>
      </xdr:nvPicPr>
      <xdr:blipFill>
        <a:blip r:embed="rId459"/>
        <a:stretch>
          <a:fillRect/>
        </a:stretch>
      </xdr:blipFill>
      <xdr:spPr>
        <a:xfrm>
          <a:off x="1872615" y="1018171065"/>
          <a:ext cx="2844165" cy="1531620"/>
        </a:xfrm>
        <a:prstGeom prst="rect">
          <a:avLst/>
        </a:prstGeom>
      </xdr:spPr>
    </xdr:pic>
    <xdr:clientData/>
  </xdr:twoCellAnchor>
  <xdr:twoCellAnchor editAs="oneCell">
    <xdr:from>
      <xdr:col>2</xdr:col>
      <xdr:colOff>87924</xdr:colOff>
      <xdr:row>5101</xdr:row>
      <xdr:rowOff>117232</xdr:rowOff>
    </xdr:from>
    <xdr:to>
      <xdr:col>3</xdr:col>
      <xdr:colOff>590550</xdr:colOff>
      <xdr:row>5108</xdr:row>
      <xdr:rowOff>168520</xdr:rowOff>
    </xdr:to>
    <xdr:pic>
      <xdr:nvPicPr>
        <xdr:cNvPr id="584" name="图片 583"/>
        <xdr:cNvPicPr/>
      </xdr:nvPicPr>
      <xdr:blipFill>
        <a:blip r:embed="rId460"/>
        <a:stretch>
          <a:fillRect/>
        </a:stretch>
      </xdr:blipFill>
      <xdr:spPr>
        <a:xfrm>
          <a:off x="1630680" y="1020444365"/>
          <a:ext cx="1455420" cy="1451610"/>
        </a:xfrm>
        <a:prstGeom prst="rect">
          <a:avLst/>
        </a:prstGeom>
      </xdr:spPr>
    </xdr:pic>
    <xdr:clientData/>
  </xdr:twoCellAnchor>
  <xdr:twoCellAnchor editAs="oneCell">
    <xdr:from>
      <xdr:col>4</xdr:col>
      <xdr:colOff>109904</xdr:colOff>
      <xdr:row>5101</xdr:row>
      <xdr:rowOff>102577</xdr:rowOff>
    </xdr:from>
    <xdr:to>
      <xdr:col>8</xdr:col>
      <xdr:colOff>168520</xdr:colOff>
      <xdr:row>5110</xdr:row>
      <xdr:rowOff>97351</xdr:rowOff>
    </xdr:to>
    <xdr:pic>
      <xdr:nvPicPr>
        <xdr:cNvPr id="585" name="图片 584"/>
        <xdr:cNvPicPr/>
      </xdr:nvPicPr>
      <xdr:blipFill>
        <a:blip r:embed="rId461"/>
        <a:stretch>
          <a:fillRect/>
        </a:stretch>
      </xdr:blipFill>
      <xdr:spPr>
        <a:xfrm>
          <a:off x="3251200" y="1020429760"/>
          <a:ext cx="1843405" cy="1795145"/>
        </a:xfrm>
        <a:prstGeom prst="rect">
          <a:avLst/>
        </a:prstGeom>
      </xdr:spPr>
    </xdr:pic>
    <xdr:clientData/>
  </xdr:twoCellAnchor>
  <xdr:twoCellAnchor editAs="oneCell">
    <xdr:from>
      <xdr:col>2</xdr:col>
      <xdr:colOff>87923</xdr:colOff>
      <xdr:row>5113</xdr:row>
      <xdr:rowOff>21982</xdr:rowOff>
    </xdr:from>
    <xdr:to>
      <xdr:col>3</xdr:col>
      <xdr:colOff>612530</xdr:colOff>
      <xdr:row>5121</xdr:row>
      <xdr:rowOff>65210</xdr:rowOff>
    </xdr:to>
    <xdr:pic>
      <xdr:nvPicPr>
        <xdr:cNvPr id="586" name="图片 585"/>
        <xdr:cNvPicPr/>
      </xdr:nvPicPr>
      <xdr:blipFill>
        <a:blip r:embed="rId462"/>
        <a:stretch>
          <a:fillRect/>
        </a:stretch>
      </xdr:blipFill>
      <xdr:spPr>
        <a:xfrm>
          <a:off x="1630680" y="1022749415"/>
          <a:ext cx="1477010" cy="1643380"/>
        </a:xfrm>
        <a:prstGeom prst="rect">
          <a:avLst/>
        </a:prstGeom>
      </xdr:spPr>
    </xdr:pic>
    <xdr:clientData/>
  </xdr:twoCellAnchor>
  <xdr:twoCellAnchor editAs="oneCell">
    <xdr:from>
      <xdr:col>4</xdr:col>
      <xdr:colOff>139211</xdr:colOff>
      <xdr:row>5113</xdr:row>
      <xdr:rowOff>95250</xdr:rowOff>
    </xdr:from>
    <xdr:to>
      <xdr:col>8</xdr:col>
      <xdr:colOff>227135</xdr:colOff>
      <xdr:row>5121</xdr:row>
      <xdr:rowOff>51434</xdr:rowOff>
    </xdr:to>
    <xdr:pic>
      <xdr:nvPicPr>
        <xdr:cNvPr id="587" name="图片 586"/>
        <xdr:cNvPicPr/>
      </xdr:nvPicPr>
      <xdr:blipFill>
        <a:blip r:embed="rId463"/>
        <a:stretch>
          <a:fillRect/>
        </a:stretch>
      </xdr:blipFill>
      <xdr:spPr>
        <a:xfrm>
          <a:off x="3280410" y="1022823075"/>
          <a:ext cx="1872615" cy="1555750"/>
        </a:xfrm>
        <a:prstGeom prst="rect">
          <a:avLst/>
        </a:prstGeom>
      </xdr:spPr>
    </xdr:pic>
    <xdr:clientData/>
  </xdr:twoCellAnchor>
  <xdr:twoCellAnchor editAs="oneCell">
    <xdr:from>
      <xdr:col>2</xdr:col>
      <xdr:colOff>87923</xdr:colOff>
      <xdr:row>5126</xdr:row>
      <xdr:rowOff>51289</xdr:rowOff>
    </xdr:from>
    <xdr:to>
      <xdr:col>4</xdr:col>
      <xdr:colOff>54658</xdr:colOff>
      <xdr:row>5133</xdr:row>
      <xdr:rowOff>51141</xdr:rowOff>
    </xdr:to>
    <xdr:pic>
      <xdr:nvPicPr>
        <xdr:cNvPr id="588" name="图片 587"/>
        <xdr:cNvPicPr/>
      </xdr:nvPicPr>
      <xdr:blipFill>
        <a:blip r:embed="rId464"/>
        <a:stretch>
          <a:fillRect/>
        </a:stretch>
      </xdr:blipFill>
      <xdr:spPr>
        <a:xfrm>
          <a:off x="1630680" y="1025378950"/>
          <a:ext cx="1565275" cy="1400175"/>
        </a:xfrm>
        <a:prstGeom prst="rect">
          <a:avLst/>
        </a:prstGeom>
      </xdr:spPr>
    </xdr:pic>
    <xdr:clientData/>
  </xdr:twoCellAnchor>
  <xdr:twoCellAnchor editAs="oneCell">
    <xdr:from>
      <xdr:col>4</xdr:col>
      <xdr:colOff>278423</xdr:colOff>
      <xdr:row>5126</xdr:row>
      <xdr:rowOff>29308</xdr:rowOff>
    </xdr:from>
    <xdr:to>
      <xdr:col>8</xdr:col>
      <xdr:colOff>131885</xdr:colOff>
      <xdr:row>5132</xdr:row>
      <xdr:rowOff>134229</xdr:rowOff>
    </xdr:to>
    <xdr:pic>
      <xdr:nvPicPr>
        <xdr:cNvPr id="589" name="图片 588"/>
        <xdr:cNvPicPr/>
      </xdr:nvPicPr>
      <xdr:blipFill>
        <a:blip r:embed="rId465"/>
        <a:stretch>
          <a:fillRect/>
        </a:stretch>
      </xdr:blipFill>
      <xdr:spPr>
        <a:xfrm>
          <a:off x="3419475" y="1025357360"/>
          <a:ext cx="1638300" cy="1304925"/>
        </a:xfrm>
        <a:prstGeom prst="rect">
          <a:avLst/>
        </a:prstGeom>
      </xdr:spPr>
    </xdr:pic>
    <xdr:clientData/>
  </xdr:twoCellAnchor>
  <xdr:twoCellAnchor editAs="oneCell">
    <xdr:from>
      <xdr:col>2</xdr:col>
      <xdr:colOff>36636</xdr:colOff>
      <xdr:row>5138</xdr:row>
      <xdr:rowOff>36635</xdr:rowOff>
    </xdr:from>
    <xdr:to>
      <xdr:col>4</xdr:col>
      <xdr:colOff>171890</xdr:colOff>
      <xdr:row>5145</xdr:row>
      <xdr:rowOff>82060</xdr:rowOff>
    </xdr:to>
    <xdr:pic>
      <xdr:nvPicPr>
        <xdr:cNvPr id="590" name="图片 589"/>
        <xdr:cNvPicPr/>
      </xdr:nvPicPr>
      <xdr:blipFill>
        <a:blip r:embed="rId466"/>
        <a:stretch>
          <a:fillRect/>
        </a:stretch>
      </xdr:blipFill>
      <xdr:spPr>
        <a:xfrm>
          <a:off x="1579245" y="1027764645"/>
          <a:ext cx="1733550" cy="1445895"/>
        </a:xfrm>
        <a:prstGeom prst="rect">
          <a:avLst/>
        </a:prstGeom>
      </xdr:spPr>
    </xdr:pic>
    <xdr:clientData/>
  </xdr:twoCellAnchor>
  <xdr:twoCellAnchor editAs="oneCell">
    <xdr:from>
      <xdr:col>4</xdr:col>
      <xdr:colOff>381000</xdr:colOff>
      <xdr:row>5138</xdr:row>
      <xdr:rowOff>109904</xdr:rowOff>
    </xdr:from>
    <xdr:to>
      <xdr:col>8</xdr:col>
      <xdr:colOff>256442</xdr:colOff>
      <xdr:row>5145</xdr:row>
      <xdr:rowOff>123433</xdr:rowOff>
    </xdr:to>
    <xdr:pic>
      <xdr:nvPicPr>
        <xdr:cNvPr id="591" name="图片 590"/>
        <xdr:cNvPicPr/>
      </xdr:nvPicPr>
      <xdr:blipFill>
        <a:blip r:embed="rId467"/>
        <a:stretch>
          <a:fillRect/>
        </a:stretch>
      </xdr:blipFill>
      <xdr:spPr>
        <a:xfrm>
          <a:off x="3522345" y="1027838305"/>
          <a:ext cx="1659890" cy="1413510"/>
        </a:xfrm>
        <a:prstGeom prst="rect">
          <a:avLst/>
        </a:prstGeom>
      </xdr:spPr>
    </xdr:pic>
    <xdr:clientData/>
  </xdr:twoCellAnchor>
  <xdr:twoCellAnchor editAs="oneCell">
    <xdr:from>
      <xdr:col>2</xdr:col>
      <xdr:colOff>95250</xdr:colOff>
      <xdr:row>5149</xdr:row>
      <xdr:rowOff>58613</xdr:rowOff>
    </xdr:from>
    <xdr:to>
      <xdr:col>3</xdr:col>
      <xdr:colOff>560217</xdr:colOff>
      <xdr:row>5157</xdr:row>
      <xdr:rowOff>43519</xdr:rowOff>
    </xdr:to>
    <xdr:pic>
      <xdr:nvPicPr>
        <xdr:cNvPr id="592" name="图片 591"/>
        <xdr:cNvPicPr/>
      </xdr:nvPicPr>
      <xdr:blipFill>
        <a:blip r:embed="rId468"/>
        <a:stretch>
          <a:fillRect/>
        </a:stretch>
      </xdr:blipFill>
      <xdr:spPr>
        <a:xfrm>
          <a:off x="1638300" y="1029987145"/>
          <a:ext cx="1417320" cy="1584960"/>
        </a:xfrm>
        <a:prstGeom prst="rect">
          <a:avLst/>
        </a:prstGeom>
      </xdr:spPr>
    </xdr:pic>
    <xdr:clientData/>
  </xdr:twoCellAnchor>
  <xdr:twoCellAnchor editAs="oneCell">
    <xdr:from>
      <xdr:col>4</xdr:col>
      <xdr:colOff>58615</xdr:colOff>
      <xdr:row>5148</xdr:row>
      <xdr:rowOff>175846</xdr:rowOff>
    </xdr:from>
    <xdr:to>
      <xdr:col>8</xdr:col>
      <xdr:colOff>117231</xdr:colOff>
      <xdr:row>5157</xdr:row>
      <xdr:rowOff>42837</xdr:rowOff>
    </xdr:to>
    <xdr:pic>
      <xdr:nvPicPr>
        <xdr:cNvPr id="593" name="图片 592"/>
        <xdr:cNvPicPr/>
      </xdr:nvPicPr>
      <xdr:blipFill>
        <a:blip r:embed="rId469"/>
        <a:stretch>
          <a:fillRect/>
        </a:stretch>
      </xdr:blipFill>
      <xdr:spPr>
        <a:xfrm>
          <a:off x="3199765" y="1029903960"/>
          <a:ext cx="1843405" cy="1667510"/>
        </a:xfrm>
        <a:prstGeom prst="rect">
          <a:avLst/>
        </a:prstGeom>
      </xdr:spPr>
    </xdr:pic>
    <xdr:clientData/>
  </xdr:twoCellAnchor>
  <xdr:twoCellAnchor editAs="oneCell">
    <xdr:from>
      <xdr:col>2</xdr:col>
      <xdr:colOff>87923</xdr:colOff>
      <xdr:row>5160</xdr:row>
      <xdr:rowOff>51288</xdr:rowOff>
    </xdr:from>
    <xdr:to>
      <xdr:col>8</xdr:col>
      <xdr:colOff>274466</xdr:colOff>
      <xdr:row>5170</xdr:row>
      <xdr:rowOff>109903</xdr:rowOff>
    </xdr:to>
    <xdr:pic>
      <xdr:nvPicPr>
        <xdr:cNvPr id="594" name="图片 593"/>
        <xdr:cNvPicPr/>
      </xdr:nvPicPr>
      <xdr:blipFill>
        <a:blip r:embed="rId469"/>
        <a:stretch>
          <a:fillRect/>
        </a:stretch>
      </xdr:blipFill>
      <xdr:spPr>
        <a:xfrm>
          <a:off x="1630680" y="1032179800"/>
          <a:ext cx="3569970" cy="2059305"/>
        </a:xfrm>
        <a:prstGeom prst="rect">
          <a:avLst/>
        </a:prstGeom>
      </xdr:spPr>
    </xdr:pic>
    <xdr:clientData/>
  </xdr:twoCellAnchor>
  <xdr:twoCellAnchor editAs="oneCell">
    <xdr:from>
      <xdr:col>2</xdr:col>
      <xdr:colOff>58615</xdr:colOff>
      <xdr:row>5174</xdr:row>
      <xdr:rowOff>14653</xdr:rowOff>
    </xdr:from>
    <xdr:to>
      <xdr:col>4</xdr:col>
      <xdr:colOff>40005</xdr:colOff>
      <xdr:row>5181</xdr:row>
      <xdr:rowOff>142679</xdr:rowOff>
    </xdr:to>
    <xdr:pic>
      <xdr:nvPicPr>
        <xdr:cNvPr id="595" name="图片 594"/>
        <xdr:cNvPicPr/>
      </xdr:nvPicPr>
      <xdr:blipFill>
        <a:blip r:embed="rId470"/>
        <a:stretch>
          <a:fillRect/>
        </a:stretch>
      </xdr:blipFill>
      <xdr:spPr>
        <a:xfrm>
          <a:off x="1601470" y="1034943955"/>
          <a:ext cx="1579880" cy="1527810"/>
        </a:xfrm>
        <a:prstGeom prst="rect">
          <a:avLst/>
        </a:prstGeom>
      </xdr:spPr>
    </xdr:pic>
    <xdr:clientData/>
  </xdr:twoCellAnchor>
  <xdr:twoCellAnchor editAs="oneCell">
    <xdr:from>
      <xdr:col>4</xdr:col>
      <xdr:colOff>256443</xdr:colOff>
      <xdr:row>5174</xdr:row>
      <xdr:rowOff>14653</xdr:rowOff>
    </xdr:from>
    <xdr:to>
      <xdr:col>8</xdr:col>
      <xdr:colOff>161193</xdr:colOff>
      <xdr:row>5181</xdr:row>
      <xdr:rowOff>80595</xdr:rowOff>
    </xdr:to>
    <xdr:pic>
      <xdr:nvPicPr>
        <xdr:cNvPr id="596" name="图片 595"/>
        <xdr:cNvPicPr/>
      </xdr:nvPicPr>
      <xdr:blipFill>
        <a:blip r:embed="rId471"/>
        <a:stretch>
          <a:fillRect/>
        </a:stretch>
      </xdr:blipFill>
      <xdr:spPr>
        <a:xfrm>
          <a:off x="3397250" y="1034943955"/>
          <a:ext cx="1689735" cy="1465580"/>
        </a:xfrm>
        <a:prstGeom prst="rect">
          <a:avLst/>
        </a:prstGeom>
      </xdr:spPr>
    </xdr:pic>
    <xdr:clientData/>
  </xdr:twoCellAnchor>
  <xdr:twoCellAnchor editAs="oneCell">
    <xdr:from>
      <xdr:col>2</xdr:col>
      <xdr:colOff>58616</xdr:colOff>
      <xdr:row>5186</xdr:row>
      <xdr:rowOff>0</xdr:rowOff>
    </xdr:from>
    <xdr:to>
      <xdr:col>4</xdr:col>
      <xdr:colOff>171890</xdr:colOff>
      <xdr:row>5193</xdr:row>
      <xdr:rowOff>143998</xdr:rowOff>
    </xdr:to>
    <xdr:pic>
      <xdr:nvPicPr>
        <xdr:cNvPr id="597" name="图片 596"/>
        <xdr:cNvPicPr/>
      </xdr:nvPicPr>
      <xdr:blipFill>
        <a:blip r:embed="rId472"/>
        <a:stretch>
          <a:fillRect/>
        </a:stretch>
      </xdr:blipFill>
      <xdr:spPr>
        <a:xfrm>
          <a:off x="1601470" y="1037329650"/>
          <a:ext cx="1711325" cy="1543685"/>
        </a:xfrm>
        <a:prstGeom prst="rect">
          <a:avLst/>
        </a:prstGeom>
      </xdr:spPr>
    </xdr:pic>
    <xdr:clientData/>
  </xdr:twoCellAnchor>
  <xdr:twoCellAnchor editAs="oneCell">
    <xdr:from>
      <xdr:col>4</xdr:col>
      <xdr:colOff>402979</xdr:colOff>
      <xdr:row>5186</xdr:row>
      <xdr:rowOff>58616</xdr:rowOff>
    </xdr:from>
    <xdr:to>
      <xdr:col>8</xdr:col>
      <xdr:colOff>300402</xdr:colOff>
      <xdr:row>5193</xdr:row>
      <xdr:rowOff>68141</xdr:rowOff>
    </xdr:to>
    <xdr:pic>
      <xdr:nvPicPr>
        <xdr:cNvPr id="598" name="图片 597"/>
        <xdr:cNvPicPr/>
      </xdr:nvPicPr>
      <xdr:blipFill>
        <a:blip r:embed="rId473"/>
        <a:stretch>
          <a:fillRect/>
        </a:stretch>
      </xdr:blipFill>
      <xdr:spPr>
        <a:xfrm>
          <a:off x="3543935" y="1037388070"/>
          <a:ext cx="1682750" cy="1409700"/>
        </a:xfrm>
        <a:prstGeom prst="rect">
          <a:avLst/>
        </a:prstGeom>
      </xdr:spPr>
    </xdr:pic>
    <xdr:clientData/>
  </xdr:twoCellAnchor>
  <xdr:twoCellAnchor editAs="oneCell">
    <xdr:from>
      <xdr:col>2</xdr:col>
      <xdr:colOff>36635</xdr:colOff>
      <xdr:row>5198</xdr:row>
      <xdr:rowOff>65941</xdr:rowOff>
    </xdr:from>
    <xdr:to>
      <xdr:col>3</xdr:col>
      <xdr:colOff>486947</xdr:colOff>
      <xdr:row>5205</xdr:row>
      <xdr:rowOff>168518</xdr:rowOff>
    </xdr:to>
    <xdr:pic>
      <xdr:nvPicPr>
        <xdr:cNvPr id="599" name="图片 598"/>
        <xdr:cNvPicPr/>
      </xdr:nvPicPr>
      <xdr:blipFill>
        <a:blip r:embed="rId474"/>
        <a:stretch>
          <a:fillRect/>
        </a:stretch>
      </xdr:blipFill>
      <xdr:spPr>
        <a:xfrm>
          <a:off x="1579245" y="1039795355"/>
          <a:ext cx="1402715" cy="1503045"/>
        </a:xfrm>
        <a:prstGeom prst="rect">
          <a:avLst/>
        </a:prstGeom>
      </xdr:spPr>
    </xdr:pic>
    <xdr:clientData/>
  </xdr:twoCellAnchor>
  <xdr:twoCellAnchor editAs="oneCell">
    <xdr:from>
      <xdr:col>4</xdr:col>
      <xdr:colOff>58613</xdr:colOff>
      <xdr:row>5197</xdr:row>
      <xdr:rowOff>175846</xdr:rowOff>
    </xdr:from>
    <xdr:to>
      <xdr:col>8</xdr:col>
      <xdr:colOff>359018</xdr:colOff>
      <xdr:row>5206</xdr:row>
      <xdr:rowOff>55442</xdr:rowOff>
    </xdr:to>
    <xdr:pic>
      <xdr:nvPicPr>
        <xdr:cNvPr id="600" name="图片 599"/>
        <xdr:cNvPicPr/>
      </xdr:nvPicPr>
      <xdr:blipFill>
        <a:blip r:embed="rId475"/>
        <a:stretch>
          <a:fillRect/>
        </a:stretch>
      </xdr:blipFill>
      <xdr:spPr>
        <a:xfrm>
          <a:off x="3199765" y="1039705185"/>
          <a:ext cx="2085340" cy="1680210"/>
        </a:xfrm>
        <a:prstGeom prst="rect">
          <a:avLst/>
        </a:prstGeom>
      </xdr:spPr>
    </xdr:pic>
    <xdr:clientData/>
  </xdr:twoCellAnchor>
  <xdr:twoCellAnchor editAs="oneCell">
    <xdr:from>
      <xdr:col>2</xdr:col>
      <xdr:colOff>14654</xdr:colOff>
      <xdr:row>5209</xdr:row>
      <xdr:rowOff>14652</xdr:rowOff>
    </xdr:from>
    <xdr:to>
      <xdr:col>3</xdr:col>
      <xdr:colOff>590550</xdr:colOff>
      <xdr:row>5217</xdr:row>
      <xdr:rowOff>109903</xdr:rowOff>
    </xdr:to>
    <xdr:pic>
      <xdr:nvPicPr>
        <xdr:cNvPr id="601" name="图片 600"/>
        <xdr:cNvPicPr/>
      </xdr:nvPicPr>
      <xdr:blipFill>
        <a:blip r:embed="rId476"/>
        <a:stretch>
          <a:fillRect/>
        </a:stretch>
      </xdr:blipFill>
      <xdr:spPr>
        <a:xfrm>
          <a:off x="1557655" y="1041944830"/>
          <a:ext cx="1528445" cy="1695450"/>
        </a:xfrm>
        <a:prstGeom prst="rect">
          <a:avLst/>
        </a:prstGeom>
      </xdr:spPr>
    </xdr:pic>
    <xdr:clientData/>
  </xdr:twoCellAnchor>
  <xdr:twoCellAnchor editAs="oneCell">
    <xdr:from>
      <xdr:col>4</xdr:col>
      <xdr:colOff>168519</xdr:colOff>
      <xdr:row>5209</xdr:row>
      <xdr:rowOff>7326</xdr:rowOff>
    </xdr:from>
    <xdr:to>
      <xdr:col>8</xdr:col>
      <xdr:colOff>234461</xdr:colOff>
      <xdr:row>5218</xdr:row>
      <xdr:rowOff>28869</xdr:rowOff>
    </xdr:to>
    <xdr:pic>
      <xdr:nvPicPr>
        <xdr:cNvPr id="602" name="图片 601"/>
        <xdr:cNvPicPr/>
      </xdr:nvPicPr>
      <xdr:blipFill>
        <a:blip r:embed="rId477"/>
        <a:stretch>
          <a:fillRect/>
        </a:stretch>
      </xdr:blipFill>
      <xdr:spPr>
        <a:xfrm>
          <a:off x="3309620" y="1041937210"/>
          <a:ext cx="1851025" cy="1821815"/>
        </a:xfrm>
        <a:prstGeom prst="rect">
          <a:avLst/>
        </a:prstGeom>
      </xdr:spPr>
    </xdr:pic>
    <xdr:clientData/>
  </xdr:twoCellAnchor>
  <xdr:oneCellAnchor>
    <xdr:from>
      <xdr:col>2</xdr:col>
      <xdr:colOff>175847</xdr:colOff>
      <xdr:row>5221</xdr:row>
      <xdr:rowOff>36634</xdr:rowOff>
    </xdr:from>
    <xdr:ext cx="1399442" cy="1503241"/>
    <xdr:pic>
      <xdr:nvPicPr>
        <xdr:cNvPr id="603" name="图片 602"/>
        <xdr:cNvPicPr/>
      </xdr:nvPicPr>
      <xdr:blipFill>
        <a:blip r:embed="rId451"/>
        <a:stretch>
          <a:fillRect/>
        </a:stretch>
      </xdr:blipFill>
      <xdr:spPr>
        <a:xfrm>
          <a:off x="1718310" y="1044366720"/>
          <a:ext cx="1399540" cy="1503680"/>
        </a:xfrm>
        <a:prstGeom prst="rect">
          <a:avLst/>
        </a:prstGeom>
      </xdr:spPr>
    </xdr:pic>
    <xdr:clientData/>
  </xdr:oneCellAnchor>
  <xdr:oneCellAnchor>
    <xdr:from>
      <xdr:col>4</xdr:col>
      <xdr:colOff>161191</xdr:colOff>
      <xdr:row>5221</xdr:row>
      <xdr:rowOff>36633</xdr:rowOff>
    </xdr:from>
    <xdr:ext cx="2073519" cy="1887123"/>
    <xdr:pic>
      <xdr:nvPicPr>
        <xdr:cNvPr id="604" name="图片 603"/>
        <xdr:cNvPicPr/>
      </xdr:nvPicPr>
      <xdr:blipFill>
        <a:blip r:embed="rId452"/>
        <a:stretch>
          <a:fillRect/>
        </a:stretch>
      </xdr:blipFill>
      <xdr:spPr>
        <a:xfrm>
          <a:off x="3302000" y="1044366720"/>
          <a:ext cx="2073910" cy="1887220"/>
        </a:xfrm>
        <a:prstGeom prst="rect">
          <a:avLst/>
        </a:prstGeom>
      </xdr:spPr>
    </xdr:pic>
    <xdr:clientData/>
  </xdr:oneCellAnchor>
  <xdr:oneCellAnchor>
    <xdr:from>
      <xdr:col>2</xdr:col>
      <xdr:colOff>29308</xdr:colOff>
      <xdr:row>5234</xdr:row>
      <xdr:rowOff>7327</xdr:rowOff>
    </xdr:from>
    <xdr:ext cx="1677865" cy="1597171"/>
    <xdr:pic>
      <xdr:nvPicPr>
        <xdr:cNvPr id="605" name="图片 604"/>
        <xdr:cNvPicPr/>
      </xdr:nvPicPr>
      <xdr:blipFill>
        <a:blip r:embed="rId453"/>
        <a:stretch>
          <a:fillRect/>
        </a:stretch>
      </xdr:blipFill>
      <xdr:spPr>
        <a:xfrm>
          <a:off x="1572260" y="1046937835"/>
          <a:ext cx="1677670" cy="1597025"/>
        </a:xfrm>
        <a:prstGeom prst="rect">
          <a:avLst/>
        </a:prstGeom>
      </xdr:spPr>
    </xdr:pic>
    <xdr:clientData/>
  </xdr:oneCellAnchor>
  <xdr:oneCellAnchor>
    <xdr:from>
      <xdr:col>4</xdr:col>
      <xdr:colOff>190499</xdr:colOff>
      <xdr:row>5234</xdr:row>
      <xdr:rowOff>51288</xdr:rowOff>
    </xdr:from>
    <xdr:ext cx="1897674" cy="1682506"/>
    <xdr:pic>
      <xdr:nvPicPr>
        <xdr:cNvPr id="606" name="图片 605"/>
        <xdr:cNvPicPr/>
      </xdr:nvPicPr>
      <xdr:blipFill>
        <a:blip r:embed="rId454"/>
        <a:stretch>
          <a:fillRect/>
        </a:stretch>
      </xdr:blipFill>
      <xdr:spPr>
        <a:xfrm>
          <a:off x="3331210" y="1046981650"/>
          <a:ext cx="1898015" cy="1682750"/>
        </a:xfrm>
        <a:prstGeom prst="rect">
          <a:avLst/>
        </a:prstGeom>
      </xdr:spPr>
    </xdr:pic>
    <xdr:clientData/>
  </xdr:oneCellAnchor>
  <xdr:oneCellAnchor>
    <xdr:from>
      <xdr:col>2</xdr:col>
      <xdr:colOff>51290</xdr:colOff>
      <xdr:row>5246</xdr:row>
      <xdr:rowOff>7325</xdr:rowOff>
    </xdr:from>
    <xdr:ext cx="1575287" cy="1337897"/>
    <xdr:pic>
      <xdr:nvPicPr>
        <xdr:cNvPr id="607" name="图片 606"/>
        <xdr:cNvPicPr/>
      </xdr:nvPicPr>
      <xdr:blipFill>
        <a:blip r:embed="rId455"/>
        <a:stretch>
          <a:fillRect/>
        </a:stretch>
      </xdr:blipFill>
      <xdr:spPr>
        <a:xfrm>
          <a:off x="1593850" y="1049338135"/>
          <a:ext cx="1575435" cy="1337945"/>
        </a:xfrm>
        <a:prstGeom prst="rect">
          <a:avLst/>
        </a:prstGeom>
      </xdr:spPr>
    </xdr:pic>
    <xdr:clientData/>
  </xdr:oneCellAnchor>
  <xdr:oneCellAnchor>
    <xdr:from>
      <xdr:col>4</xdr:col>
      <xdr:colOff>227134</xdr:colOff>
      <xdr:row>5245</xdr:row>
      <xdr:rowOff>109901</xdr:rowOff>
    </xdr:from>
    <xdr:ext cx="1905000" cy="1422891"/>
    <xdr:pic>
      <xdr:nvPicPr>
        <xdr:cNvPr id="608" name="图片 607"/>
        <xdr:cNvPicPr/>
      </xdr:nvPicPr>
      <xdr:blipFill>
        <a:blip r:embed="rId456"/>
        <a:stretch>
          <a:fillRect/>
        </a:stretch>
      </xdr:blipFill>
      <xdr:spPr>
        <a:xfrm>
          <a:off x="3368040" y="1049240980"/>
          <a:ext cx="1905000" cy="1422400"/>
        </a:xfrm>
        <a:prstGeom prst="rect">
          <a:avLst/>
        </a:prstGeom>
      </xdr:spPr>
    </xdr:pic>
    <xdr:clientData/>
  </xdr:oneCellAnchor>
  <xdr:oneCellAnchor>
    <xdr:from>
      <xdr:col>2</xdr:col>
      <xdr:colOff>29308</xdr:colOff>
      <xdr:row>5257</xdr:row>
      <xdr:rowOff>175846</xdr:rowOff>
    </xdr:from>
    <xdr:ext cx="1611923" cy="1343171"/>
    <xdr:pic>
      <xdr:nvPicPr>
        <xdr:cNvPr id="609" name="图片 608"/>
        <xdr:cNvPicPr/>
      </xdr:nvPicPr>
      <xdr:blipFill>
        <a:blip r:embed="rId457"/>
        <a:stretch>
          <a:fillRect/>
        </a:stretch>
      </xdr:blipFill>
      <xdr:spPr>
        <a:xfrm>
          <a:off x="1572260" y="1051706685"/>
          <a:ext cx="1611630" cy="1343660"/>
        </a:xfrm>
        <a:prstGeom prst="rect">
          <a:avLst/>
        </a:prstGeom>
      </xdr:spPr>
    </xdr:pic>
    <xdr:clientData/>
  </xdr:oneCellAnchor>
  <xdr:oneCellAnchor>
    <xdr:from>
      <xdr:col>4</xdr:col>
      <xdr:colOff>219808</xdr:colOff>
      <xdr:row>5258</xdr:row>
      <xdr:rowOff>14653</xdr:rowOff>
    </xdr:from>
    <xdr:ext cx="1802423" cy="1500505"/>
    <xdr:pic>
      <xdr:nvPicPr>
        <xdr:cNvPr id="610" name="图片 609"/>
        <xdr:cNvPicPr/>
      </xdr:nvPicPr>
      <xdr:blipFill>
        <a:blip r:embed="rId458"/>
        <a:stretch>
          <a:fillRect/>
        </a:stretch>
      </xdr:blipFill>
      <xdr:spPr>
        <a:xfrm>
          <a:off x="3361055" y="1051746055"/>
          <a:ext cx="1802130" cy="1500505"/>
        </a:xfrm>
        <a:prstGeom prst="rect">
          <a:avLst/>
        </a:prstGeom>
      </xdr:spPr>
    </xdr:pic>
    <xdr:clientData/>
  </xdr:oneCellAnchor>
  <xdr:twoCellAnchor editAs="oneCell">
    <xdr:from>
      <xdr:col>2</xdr:col>
      <xdr:colOff>219807</xdr:colOff>
      <xdr:row>5269</xdr:row>
      <xdr:rowOff>36635</xdr:rowOff>
    </xdr:from>
    <xdr:to>
      <xdr:col>7</xdr:col>
      <xdr:colOff>120600</xdr:colOff>
      <xdr:row>5276</xdr:row>
      <xdr:rowOff>168520</xdr:rowOff>
    </xdr:to>
    <xdr:pic>
      <xdr:nvPicPr>
        <xdr:cNvPr id="611" name="图片 610"/>
        <xdr:cNvPicPr/>
      </xdr:nvPicPr>
      <xdr:blipFill>
        <a:blip r:embed="rId459"/>
        <a:stretch>
          <a:fillRect/>
        </a:stretch>
      </xdr:blipFill>
      <xdr:spPr>
        <a:xfrm>
          <a:off x="1762760" y="1053967920"/>
          <a:ext cx="2844165" cy="1532255"/>
        </a:xfrm>
        <a:prstGeom prst="rect">
          <a:avLst/>
        </a:prstGeom>
      </xdr:spPr>
    </xdr:pic>
    <xdr:clientData/>
  </xdr:twoCellAnchor>
  <xdr:oneCellAnchor>
    <xdr:from>
      <xdr:col>2</xdr:col>
      <xdr:colOff>87924</xdr:colOff>
      <xdr:row>5281</xdr:row>
      <xdr:rowOff>117232</xdr:rowOff>
    </xdr:from>
    <xdr:ext cx="1516672" cy="1485899"/>
    <xdr:pic>
      <xdr:nvPicPr>
        <xdr:cNvPr id="612" name="图片 611"/>
        <xdr:cNvPicPr/>
      </xdr:nvPicPr>
      <xdr:blipFill>
        <a:blip r:embed="rId460"/>
        <a:stretch>
          <a:fillRect/>
        </a:stretch>
      </xdr:blipFill>
      <xdr:spPr>
        <a:xfrm>
          <a:off x="1630680" y="1056448865"/>
          <a:ext cx="1516380" cy="1485900"/>
        </a:xfrm>
        <a:prstGeom prst="rect">
          <a:avLst/>
        </a:prstGeom>
      </xdr:spPr>
    </xdr:pic>
    <xdr:clientData/>
  </xdr:oneCellAnchor>
  <xdr:oneCellAnchor>
    <xdr:from>
      <xdr:col>4</xdr:col>
      <xdr:colOff>109904</xdr:colOff>
      <xdr:row>5281</xdr:row>
      <xdr:rowOff>102577</xdr:rowOff>
    </xdr:from>
    <xdr:ext cx="1963616" cy="1814781"/>
    <xdr:pic>
      <xdr:nvPicPr>
        <xdr:cNvPr id="613" name="图片 612"/>
        <xdr:cNvPicPr/>
      </xdr:nvPicPr>
      <xdr:blipFill>
        <a:blip r:embed="rId461"/>
        <a:stretch>
          <a:fillRect/>
        </a:stretch>
      </xdr:blipFill>
      <xdr:spPr>
        <a:xfrm>
          <a:off x="3251200" y="1056434260"/>
          <a:ext cx="1963420" cy="1814830"/>
        </a:xfrm>
        <a:prstGeom prst="rect">
          <a:avLst/>
        </a:prstGeom>
      </xdr:spPr>
    </xdr:pic>
    <xdr:clientData/>
  </xdr:oneCellAnchor>
  <xdr:twoCellAnchor editAs="oneCell">
    <xdr:from>
      <xdr:col>2</xdr:col>
      <xdr:colOff>219807</xdr:colOff>
      <xdr:row>5292</xdr:row>
      <xdr:rowOff>117231</xdr:rowOff>
    </xdr:from>
    <xdr:to>
      <xdr:col>8</xdr:col>
      <xdr:colOff>47331</xdr:colOff>
      <xdr:row>5302</xdr:row>
      <xdr:rowOff>29308</xdr:rowOff>
    </xdr:to>
    <xdr:pic>
      <xdr:nvPicPr>
        <xdr:cNvPr id="614" name="图片 613"/>
        <xdr:cNvPicPr/>
      </xdr:nvPicPr>
      <xdr:blipFill>
        <a:blip r:embed="rId478"/>
        <a:stretch>
          <a:fillRect/>
        </a:stretch>
      </xdr:blipFill>
      <xdr:spPr>
        <a:xfrm>
          <a:off x="1762760" y="1058649140"/>
          <a:ext cx="3210560" cy="1912620"/>
        </a:xfrm>
        <a:prstGeom prst="rect">
          <a:avLst/>
        </a:prstGeom>
      </xdr:spPr>
    </xdr:pic>
    <xdr:clientData/>
  </xdr:twoCellAnchor>
  <xdr:twoCellAnchor editAs="oneCell">
    <xdr:from>
      <xdr:col>2</xdr:col>
      <xdr:colOff>80597</xdr:colOff>
      <xdr:row>5305</xdr:row>
      <xdr:rowOff>153865</xdr:rowOff>
    </xdr:from>
    <xdr:to>
      <xdr:col>4</xdr:col>
      <xdr:colOff>179217</xdr:colOff>
      <xdr:row>5312</xdr:row>
      <xdr:rowOff>160313</xdr:rowOff>
    </xdr:to>
    <xdr:pic>
      <xdr:nvPicPr>
        <xdr:cNvPr id="615" name="图片 614"/>
        <xdr:cNvPicPr/>
      </xdr:nvPicPr>
      <xdr:blipFill>
        <a:blip r:embed="rId479"/>
        <a:stretch>
          <a:fillRect/>
        </a:stretch>
      </xdr:blipFill>
      <xdr:spPr>
        <a:xfrm>
          <a:off x="1623060" y="1061286295"/>
          <a:ext cx="1697355" cy="1406525"/>
        </a:xfrm>
        <a:prstGeom prst="rect">
          <a:avLst/>
        </a:prstGeom>
      </xdr:spPr>
    </xdr:pic>
    <xdr:clientData/>
  </xdr:twoCellAnchor>
  <xdr:twoCellAnchor editAs="oneCell">
    <xdr:from>
      <xdr:col>4</xdr:col>
      <xdr:colOff>498231</xdr:colOff>
      <xdr:row>5305</xdr:row>
      <xdr:rowOff>80596</xdr:rowOff>
    </xdr:from>
    <xdr:to>
      <xdr:col>8</xdr:col>
      <xdr:colOff>95251</xdr:colOff>
      <xdr:row>5313</xdr:row>
      <xdr:rowOff>167053</xdr:rowOff>
    </xdr:to>
    <xdr:pic>
      <xdr:nvPicPr>
        <xdr:cNvPr id="616" name="图片 615"/>
        <xdr:cNvPicPr/>
      </xdr:nvPicPr>
      <xdr:blipFill>
        <a:blip r:embed="rId478"/>
        <a:stretch>
          <a:fillRect/>
        </a:stretch>
      </xdr:blipFill>
      <xdr:spPr>
        <a:xfrm>
          <a:off x="3639185" y="1061212635"/>
          <a:ext cx="1382395" cy="1687195"/>
        </a:xfrm>
        <a:prstGeom prst="rect">
          <a:avLst/>
        </a:prstGeom>
      </xdr:spPr>
    </xdr:pic>
    <xdr:clientData/>
  </xdr:twoCellAnchor>
  <xdr:twoCellAnchor editAs="oneCell">
    <xdr:from>
      <xdr:col>2</xdr:col>
      <xdr:colOff>131884</xdr:colOff>
      <xdr:row>5318</xdr:row>
      <xdr:rowOff>51289</xdr:rowOff>
    </xdr:from>
    <xdr:to>
      <xdr:col>3</xdr:col>
      <xdr:colOff>590550</xdr:colOff>
      <xdr:row>5325</xdr:row>
      <xdr:rowOff>27304</xdr:rowOff>
    </xdr:to>
    <xdr:pic>
      <xdr:nvPicPr>
        <xdr:cNvPr id="617" name="图片 616"/>
        <xdr:cNvPicPr/>
      </xdr:nvPicPr>
      <xdr:blipFill>
        <a:blip r:embed="rId480"/>
        <a:stretch>
          <a:fillRect/>
        </a:stretch>
      </xdr:blipFill>
      <xdr:spPr>
        <a:xfrm>
          <a:off x="1674495" y="1063783750"/>
          <a:ext cx="1411605" cy="1376045"/>
        </a:xfrm>
        <a:prstGeom prst="rect">
          <a:avLst/>
        </a:prstGeom>
      </xdr:spPr>
    </xdr:pic>
    <xdr:clientData/>
  </xdr:twoCellAnchor>
  <xdr:twoCellAnchor editAs="oneCell">
    <xdr:from>
      <xdr:col>4</xdr:col>
      <xdr:colOff>329710</xdr:colOff>
      <xdr:row>5318</xdr:row>
      <xdr:rowOff>51289</xdr:rowOff>
    </xdr:from>
    <xdr:to>
      <xdr:col>8</xdr:col>
      <xdr:colOff>65941</xdr:colOff>
      <xdr:row>5325</xdr:row>
      <xdr:rowOff>134326</xdr:rowOff>
    </xdr:to>
    <xdr:pic>
      <xdr:nvPicPr>
        <xdr:cNvPr id="618" name="图片 617"/>
        <xdr:cNvPicPr/>
      </xdr:nvPicPr>
      <xdr:blipFill>
        <a:blip r:embed="rId481"/>
        <a:stretch>
          <a:fillRect/>
        </a:stretch>
      </xdr:blipFill>
      <xdr:spPr>
        <a:xfrm>
          <a:off x="3470910" y="1063783750"/>
          <a:ext cx="1520825" cy="1483360"/>
        </a:xfrm>
        <a:prstGeom prst="rect">
          <a:avLst/>
        </a:prstGeom>
      </xdr:spPr>
    </xdr:pic>
    <xdr:clientData/>
  </xdr:twoCellAnchor>
  <xdr:twoCellAnchor editAs="oneCell">
    <xdr:from>
      <xdr:col>2</xdr:col>
      <xdr:colOff>87923</xdr:colOff>
      <xdr:row>5329</xdr:row>
      <xdr:rowOff>7326</xdr:rowOff>
    </xdr:from>
    <xdr:to>
      <xdr:col>4</xdr:col>
      <xdr:colOff>83966</xdr:colOff>
      <xdr:row>5337</xdr:row>
      <xdr:rowOff>43473</xdr:rowOff>
    </xdr:to>
    <xdr:pic>
      <xdr:nvPicPr>
        <xdr:cNvPr id="619" name="图片 618"/>
        <xdr:cNvPicPr/>
      </xdr:nvPicPr>
      <xdr:blipFill>
        <a:blip r:embed="rId482"/>
        <a:stretch>
          <a:fillRect/>
        </a:stretch>
      </xdr:blipFill>
      <xdr:spPr>
        <a:xfrm>
          <a:off x="1630680" y="1065940210"/>
          <a:ext cx="1594485" cy="1636395"/>
        </a:xfrm>
        <a:prstGeom prst="rect">
          <a:avLst/>
        </a:prstGeom>
      </xdr:spPr>
    </xdr:pic>
    <xdr:clientData/>
  </xdr:twoCellAnchor>
  <xdr:twoCellAnchor editAs="oneCell">
    <xdr:from>
      <xdr:col>4</xdr:col>
      <xdr:colOff>234460</xdr:colOff>
      <xdr:row>5329</xdr:row>
      <xdr:rowOff>73269</xdr:rowOff>
    </xdr:from>
    <xdr:to>
      <xdr:col>8</xdr:col>
      <xdr:colOff>205154</xdr:colOff>
      <xdr:row>5337</xdr:row>
      <xdr:rowOff>121481</xdr:rowOff>
    </xdr:to>
    <xdr:pic>
      <xdr:nvPicPr>
        <xdr:cNvPr id="620" name="图片 619"/>
        <xdr:cNvPicPr/>
      </xdr:nvPicPr>
      <xdr:blipFill>
        <a:blip r:embed="rId483"/>
        <a:stretch>
          <a:fillRect/>
        </a:stretch>
      </xdr:blipFill>
      <xdr:spPr>
        <a:xfrm>
          <a:off x="3375660" y="1066006250"/>
          <a:ext cx="1755775" cy="1648460"/>
        </a:xfrm>
        <a:prstGeom prst="rect">
          <a:avLst/>
        </a:prstGeom>
      </xdr:spPr>
    </xdr:pic>
    <xdr:clientData/>
  </xdr:twoCellAnchor>
  <xdr:oneCellAnchor>
    <xdr:from>
      <xdr:col>2</xdr:col>
      <xdr:colOff>175847</xdr:colOff>
      <xdr:row>5341</xdr:row>
      <xdr:rowOff>36634</xdr:rowOff>
    </xdr:from>
    <xdr:ext cx="1399442" cy="1503241"/>
    <xdr:pic>
      <xdr:nvPicPr>
        <xdr:cNvPr id="621" name="图片 620"/>
        <xdr:cNvPicPr/>
      </xdr:nvPicPr>
      <xdr:blipFill>
        <a:blip r:embed="rId451"/>
        <a:stretch>
          <a:fillRect/>
        </a:stretch>
      </xdr:blipFill>
      <xdr:spPr>
        <a:xfrm>
          <a:off x="1718310" y="1068369720"/>
          <a:ext cx="1399540" cy="1503680"/>
        </a:xfrm>
        <a:prstGeom prst="rect">
          <a:avLst/>
        </a:prstGeom>
      </xdr:spPr>
    </xdr:pic>
    <xdr:clientData/>
  </xdr:oneCellAnchor>
  <xdr:oneCellAnchor>
    <xdr:from>
      <xdr:col>4</xdr:col>
      <xdr:colOff>161191</xdr:colOff>
      <xdr:row>5341</xdr:row>
      <xdr:rowOff>36633</xdr:rowOff>
    </xdr:from>
    <xdr:ext cx="2073519" cy="1887123"/>
    <xdr:pic>
      <xdr:nvPicPr>
        <xdr:cNvPr id="622" name="图片 621"/>
        <xdr:cNvPicPr/>
      </xdr:nvPicPr>
      <xdr:blipFill>
        <a:blip r:embed="rId452"/>
        <a:stretch>
          <a:fillRect/>
        </a:stretch>
      </xdr:blipFill>
      <xdr:spPr>
        <a:xfrm>
          <a:off x="3302000" y="1068369720"/>
          <a:ext cx="2073910" cy="1887220"/>
        </a:xfrm>
        <a:prstGeom prst="rect">
          <a:avLst/>
        </a:prstGeom>
      </xdr:spPr>
    </xdr:pic>
    <xdr:clientData/>
  </xdr:oneCellAnchor>
  <xdr:oneCellAnchor>
    <xdr:from>
      <xdr:col>2</xdr:col>
      <xdr:colOff>29308</xdr:colOff>
      <xdr:row>5354</xdr:row>
      <xdr:rowOff>7327</xdr:rowOff>
    </xdr:from>
    <xdr:ext cx="1677865" cy="1597171"/>
    <xdr:pic>
      <xdr:nvPicPr>
        <xdr:cNvPr id="623" name="图片 622"/>
        <xdr:cNvPicPr/>
      </xdr:nvPicPr>
      <xdr:blipFill>
        <a:blip r:embed="rId453"/>
        <a:stretch>
          <a:fillRect/>
        </a:stretch>
      </xdr:blipFill>
      <xdr:spPr>
        <a:xfrm>
          <a:off x="1572260" y="1070940835"/>
          <a:ext cx="1677670" cy="1597025"/>
        </a:xfrm>
        <a:prstGeom prst="rect">
          <a:avLst/>
        </a:prstGeom>
      </xdr:spPr>
    </xdr:pic>
    <xdr:clientData/>
  </xdr:oneCellAnchor>
  <xdr:oneCellAnchor>
    <xdr:from>
      <xdr:col>4</xdr:col>
      <xdr:colOff>190499</xdr:colOff>
      <xdr:row>5354</xdr:row>
      <xdr:rowOff>51288</xdr:rowOff>
    </xdr:from>
    <xdr:ext cx="1897674" cy="1682506"/>
    <xdr:pic>
      <xdr:nvPicPr>
        <xdr:cNvPr id="624" name="图片 623"/>
        <xdr:cNvPicPr/>
      </xdr:nvPicPr>
      <xdr:blipFill>
        <a:blip r:embed="rId454"/>
        <a:stretch>
          <a:fillRect/>
        </a:stretch>
      </xdr:blipFill>
      <xdr:spPr>
        <a:xfrm>
          <a:off x="3331210" y="1070984650"/>
          <a:ext cx="1898015" cy="1682750"/>
        </a:xfrm>
        <a:prstGeom prst="rect">
          <a:avLst/>
        </a:prstGeom>
      </xdr:spPr>
    </xdr:pic>
    <xdr:clientData/>
  </xdr:oneCellAnchor>
  <xdr:twoCellAnchor editAs="oneCell">
    <xdr:from>
      <xdr:col>2</xdr:col>
      <xdr:colOff>29307</xdr:colOff>
      <xdr:row>5364</xdr:row>
      <xdr:rowOff>124557</xdr:rowOff>
    </xdr:from>
    <xdr:to>
      <xdr:col>4</xdr:col>
      <xdr:colOff>149909</xdr:colOff>
      <xdr:row>5374</xdr:row>
      <xdr:rowOff>81720</xdr:rowOff>
    </xdr:to>
    <xdr:pic>
      <xdr:nvPicPr>
        <xdr:cNvPr id="625" name="图片 624"/>
        <xdr:cNvPicPr/>
      </xdr:nvPicPr>
      <xdr:blipFill>
        <a:blip r:embed="rId484"/>
        <a:stretch>
          <a:fillRect/>
        </a:stretch>
      </xdr:blipFill>
      <xdr:spPr>
        <a:xfrm>
          <a:off x="1572260" y="1073058560"/>
          <a:ext cx="1718945" cy="1957070"/>
        </a:xfrm>
        <a:prstGeom prst="rect">
          <a:avLst/>
        </a:prstGeom>
      </xdr:spPr>
    </xdr:pic>
    <xdr:clientData/>
  </xdr:twoCellAnchor>
  <xdr:twoCellAnchor editAs="oneCell">
    <xdr:from>
      <xdr:col>4</xdr:col>
      <xdr:colOff>410306</xdr:colOff>
      <xdr:row>5365</xdr:row>
      <xdr:rowOff>131884</xdr:rowOff>
    </xdr:from>
    <xdr:to>
      <xdr:col>8</xdr:col>
      <xdr:colOff>366345</xdr:colOff>
      <xdr:row>5374</xdr:row>
      <xdr:rowOff>43865</xdr:rowOff>
    </xdr:to>
    <xdr:pic>
      <xdr:nvPicPr>
        <xdr:cNvPr id="626" name="图片 625"/>
        <xdr:cNvPicPr/>
      </xdr:nvPicPr>
      <xdr:blipFill>
        <a:blip r:embed="rId485"/>
        <a:stretch>
          <a:fillRect/>
        </a:stretch>
      </xdr:blipFill>
      <xdr:spPr>
        <a:xfrm>
          <a:off x="3551555" y="1073265570"/>
          <a:ext cx="1740535" cy="1712595"/>
        </a:xfrm>
        <a:prstGeom prst="rect">
          <a:avLst/>
        </a:prstGeom>
      </xdr:spPr>
    </xdr:pic>
    <xdr:clientData/>
  </xdr:twoCellAnchor>
  <xdr:twoCellAnchor editAs="oneCell">
    <xdr:from>
      <xdr:col>2</xdr:col>
      <xdr:colOff>43962</xdr:colOff>
      <xdr:row>5377</xdr:row>
      <xdr:rowOff>146539</xdr:rowOff>
    </xdr:from>
    <xdr:to>
      <xdr:col>3</xdr:col>
      <xdr:colOff>552889</xdr:colOff>
      <xdr:row>5384</xdr:row>
      <xdr:rowOff>117232</xdr:rowOff>
    </xdr:to>
    <xdr:pic>
      <xdr:nvPicPr>
        <xdr:cNvPr id="627" name="图片 626"/>
        <xdr:cNvPicPr>
          <a:picLocks noChangeAspect="1"/>
        </xdr:cNvPicPr>
      </xdr:nvPicPr>
      <xdr:blipFill>
        <a:blip r:embed="rId486"/>
        <a:stretch>
          <a:fillRect/>
        </a:stretch>
      </xdr:blipFill>
      <xdr:spPr>
        <a:xfrm>
          <a:off x="1586865" y="1075680475"/>
          <a:ext cx="1461135" cy="1370965"/>
        </a:xfrm>
        <a:prstGeom prst="rect">
          <a:avLst/>
        </a:prstGeom>
      </xdr:spPr>
    </xdr:pic>
    <xdr:clientData/>
  </xdr:twoCellAnchor>
  <xdr:twoCellAnchor editAs="oneCell">
    <xdr:from>
      <xdr:col>4</xdr:col>
      <xdr:colOff>153865</xdr:colOff>
      <xdr:row>5377</xdr:row>
      <xdr:rowOff>95250</xdr:rowOff>
    </xdr:from>
    <xdr:to>
      <xdr:col>8</xdr:col>
      <xdr:colOff>351692</xdr:colOff>
      <xdr:row>5386</xdr:row>
      <xdr:rowOff>80598</xdr:rowOff>
    </xdr:to>
    <xdr:pic>
      <xdr:nvPicPr>
        <xdr:cNvPr id="628" name="图片 627"/>
        <xdr:cNvPicPr>
          <a:picLocks noChangeAspect="1"/>
        </xdr:cNvPicPr>
      </xdr:nvPicPr>
      <xdr:blipFill>
        <a:blip r:embed="rId487"/>
        <a:stretch>
          <a:fillRect/>
        </a:stretch>
      </xdr:blipFill>
      <xdr:spPr>
        <a:xfrm>
          <a:off x="3295015" y="1075629675"/>
          <a:ext cx="1982470" cy="1784985"/>
        </a:xfrm>
        <a:prstGeom prst="rect">
          <a:avLst/>
        </a:prstGeom>
      </xdr:spPr>
    </xdr:pic>
    <xdr:clientData/>
  </xdr:twoCellAnchor>
  <xdr:twoCellAnchor editAs="oneCell">
    <xdr:from>
      <xdr:col>2</xdr:col>
      <xdr:colOff>58617</xdr:colOff>
      <xdr:row>5389</xdr:row>
      <xdr:rowOff>117232</xdr:rowOff>
    </xdr:from>
    <xdr:to>
      <xdr:col>4</xdr:col>
      <xdr:colOff>113275</xdr:colOff>
      <xdr:row>5396</xdr:row>
      <xdr:rowOff>142522</xdr:rowOff>
    </xdr:to>
    <xdr:pic>
      <xdr:nvPicPr>
        <xdr:cNvPr id="629" name="图片 628"/>
        <xdr:cNvPicPr>
          <a:picLocks noChangeAspect="1"/>
        </xdr:cNvPicPr>
      </xdr:nvPicPr>
      <xdr:blipFill>
        <a:blip r:embed="rId488"/>
        <a:stretch>
          <a:fillRect/>
        </a:stretch>
      </xdr:blipFill>
      <xdr:spPr>
        <a:xfrm>
          <a:off x="1601470" y="1078051565"/>
          <a:ext cx="1652905" cy="1425575"/>
        </a:xfrm>
        <a:prstGeom prst="rect">
          <a:avLst/>
        </a:prstGeom>
      </xdr:spPr>
    </xdr:pic>
    <xdr:clientData/>
  </xdr:twoCellAnchor>
  <xdr:twoCellAnchor editAs="oneCell">
    <xdr:from>
      <xdr:col>4</xdr:col>
      <xdr:colOff>402982</xdr:colOff>
      <xdr:row>5389</xdr:row>
      <xdr:rowOff>124558</xdr:rowOff>
    </xdr:from>
    <xdr:to>
      <xdr:col>8</xdr:col>
      <xdr:colOff>102577</xdr:colOff>
      <xdr:row>5397</xdr:row>
      <xdr:rowOff>82397</xdr:rowOff>
    </xdr:to>
    <xdr:pic>
      <xdr:nvPicPr>
        <xdr:cNvPr id="630" name="图片 629"/>
        <xdr:cNvPicPr>
          <a:picLocks noChangeAspect="1"/>
        </xdr:cNvPicPr>
      </xdr:nvPicPr>
      <xdr:blipFill>
        <a:blip r:embed="rId489"/>
        <a:stretch>
          <a:fillRect/>
        </a:stretch>
      </xdr:blipFill>
      <xdr:spPr>
        <a:xfrm>
          <a:off x="3543935" y="1078059185"/>
          <a:ext cx="1484630" cy="1557655"/>
        </a:xfrm>
        <a:prstGeom prst="rect">
          <a:avLst/>
        </a:prstGeom>
      </xdr:spPr>
    </xdr:pic>
    <xdr:clientData/>
  </xdr:twoCellAnchor>
  <xdr:twoCellAnchor editAs="oneCell">
    <xdr:from>
      <xdr:col>2</xdr:col>
      <xdr:colOff>454269</xdr:colOff>
      <xdr:row>5401</xdr:row>
      <xdr:rowOff>7328</xdr:rowOff>
    </xdr:from>
    <xdr:to>
      <xdr:col>7</xdr:col>
      <xdr:colOff>369717</xdr:colOff>
      <xdr:row>5408</xdr:row>
      <xdr:rowOff>153532</xdr:rowOff>
    </xdr:to>
    <xdr:pic>
      <xdr:nvPicPr>
        <xdr:cNvPr id="631" name="图片 630"/>
        <xdr:cNvPicPr>
          <a:picLocks noChangeAspect="1"/>
        </xdr:cNvPicPr>
      </xdr:nvPicPr>
      <xdr:blipFill>
        <a:blip r:embed="rId490"/>
        <a:stretch>
          <a:fillRect/>
        </a:stretch>
      </xdr:blipFill>
      <xdr:spPr>
        <a:xfrm>
          <a:off x="1997075" y="1080342010"/>
          <a:ext cx="2859405" cy="1546225"/>
        </a:xfrm>
        <a:prstGeom prst="rect">
          <a:avLst/>
        </a:prstGeom>
      </xdr:spPr>
    </xdr:pic>
    <xdr:clientData/>
  </xdr:twoCellAnchor>
  <xdr:oneCellAnchor>
    <xdr:from>
      <xdr:col>2</xdr:col>
      <xdr:colOff>43962</xdr:colOff>
      <xdr:row>5412</xdr:row>
      <xdr:rowOff>146539</xdr:rowOff>
    </xdr:from>
    <xdr:ext cx="1516672" cy="1386253"/>
    <xdr:pic>
      <xdr:nvPicPr>
        <xdr:cNvPr id="632" name="图片 631"/>
        <xdr:cNvPicPr>
          <a:picLocks noChangeAspect="1"/>
        </xdr:cNvPicPr>
      </xdr:nvPicPr>
      <xdr:blipFill>
        <a:blip r:embed="rId486"/>
        <a:stretch>
          <a:fillRect/>
        </a:stretch>
      </xdr:blipFill>
      <xdr:spPr>
        <a:xfrm>
          <a:off x="1586865" y="1082681350"/>
          <a:ext cx="1516380" cy="1386205"/>
        </a:xfrm>
        <a:prstGeom prst="rect">
          <a:avLst/>
        </a:prstGeom>
      </xdr:spPr>
    </xdr:pic>
    <xdr:clientData/>
  </xdr:oneCellAnchor>
  <xdr:oneCellAnchor>
    <xdr:from>
      <xdr:col>4</xdr:col>
      <xdr:colOff>153865</xdr:colOff>
      <xdr:row>5412</xdr:row>
      <xdr:rowOff>95250</xdr:rowOff>
    </xdr:from>
    <xdr:ext cx="2102827" cy="1805354"/>
    <xdr:pic>
      <xdr:nvPicPr>
        <xdr:cNvPr id="633" name="图片 632"/>
        <xdr:cNvPicPr>
          <a:picLocks noChangeAspect="1"/>
        </xdr:cNvPicPr>
      </xdr:nvPicPr>
      <xdr:blipFill>
        <a:blip r:embed="rId487"/>
        <a:stretch>
          <a:fillRect/>
        </a:stretch>
      </xdr:blipFill>
      <xdr:spPr>
        <a:xfrm>
          <a:off x="3295015" y="1082630550"/>
          <a:ext cx="2102485" cy="1805305"/>
        </a:xfrm>
        <a:prstGeom prst="rect">
          <a:avLst/>
        </a:prstGeom>
      </xdr:spPr>
    </xdr:pic>
    <xdr:clientData/>
  </xdr:oneCellAnchor>
  <xdr:oneCellAnchor>
    <xdr:from>
      <xdr:col>2</xdr:col>
      <xdr:colOff>58617</xdr:colOff>
      <xdr:row>5424</xdr:row>
      <xdr:rowOff>117232</xdr:rowOff>
    </xdr:from>
    <xdr:ext cx="1751134" cy="1440851"/>
    <xdr:pic>
      <xdr:nvPicPr>
        <xdr:cNvPr id="634" name="图片 633"/>
        <xdr:cNvPicPr>
          <a:picLocks noChangeAspect="1"/>
        </xdr:cNvPicPr>
      </xdr:nvPicPr>
      <xdr:blipFill>
        <a:blip r:embed="rId488"/>
        <a:stretch>
          <a:fillRect/>
        </a:stretch>
      </xdr:blipFill>
      <xdr:spPr>
        <a:xfrm>
          <a:off x="1601470" y="1085052440"/>
          <a:ext cx="1751330" cy="1440815"/>
        </a:xfrm>
        <a:prstGeom prst="rect">
          <a:avLst/>
        </a:prstGeom>
      </xdr:spPr>
    </xdr:pic>
    <xdr:clientData/>
  </xdr:oneCellAnchor>
  <xdr:oneCellAnchor>
    <xdr:from>
      <xdr:col>4</xdr:col>
      <xdr:colOff>402982</xdr:colOff>
      <xdr:row>5424</xdr:row>
      <xdr:rowOff>124558</xdr:rowOff>
    </xdr:from>
    <xdr:ext cx="1604595" cy="1575624"/>
    <xdr:pic>
      <xdr:nvPicPr>
        <xdr:cNvPr id="635" name="图片 634"/>
        <xdr:cNvPicPr>
          <a:picLocks noChangeAspect="1"/>
        </xdr:cNvPicPr>
      </xdr:nvPicPr>
      <xdr:blipFill>
        <a:blip r:embed="rId489"/>
        <a:stretch>
          <a:fillRect/>
        </a:stretch>
      </xdr:blipFill>
      <xdr:spPr>
        <a:xfrm>
          <a:off x="3543935" y="1085060060"/>
          <a:ext cx="1604645" cy="1575435"/>
        </a:xfrm>
        <a:prstGeom prst="rect">
          <a:avLst/>
        </a:prstGeom>
      </xdr:spPr>
    </xdr:pic>
    <xdr:clientData/>
  </xdr:oneCellAnchor>
  <xdr:oneCellAnchor>
    <xdr:from>
      <xdr:col>2</xdr:col>
      <xdr:colOff>454269</xdr:colOff>
      <xdr:row>5436</xdr:row>
      <xdr:rowOff>7328</xdr:rowOff>
    </xdr:from>
    <xdr:ext cx="3048000" cy="1561765"/>
    <xdr:pic>
      <xdr:nvPicPr>
        <xdr:cNvPr id="636" name="图片 635"/>
        <xdr:cNvPicPr>
          <a:picLocks noChangeAspect="1"/>
        </xdr:cNvPicPr>
      </xdr:nvPicPr>
      <xdr:blipFill>
        <a:blip r:embed="rId490"/>
        <a:stretch>
          <a:fillRect/>
        </a:stretch>
      </xdr:blipFill>
      <xdr:spPr>
        <a:xfrm>
          <a:off x="1997075" y="1087342885"/>
          <a:ext cx="3048000" cy="1562100"/>
        </a:xfrm>
        <a:prstGeom prst="rect">
          <a:avLst/>
        </a:prstGeom>
      </xdr:spPr>
    </xdr:pic>
    <xdr:clientData/>
  </xdr:oneCellAnchor>
  <xdr:twoCellAnchor editAs="oneCell">
    <xdr:from>
      <xdr:col>2</xdr:col>
      <xdr:colOff>87923</xdr:colOff>
      <xdr:row>5448</xdr:row>
      <xdr:rowOff>80596</xdr:rowOff>
    </xdr:from>
    <xdr:to>
      <xdr:col>8</xdr:col>
      <xdr:colOff>3371</xdr:colOff>
      <xdr:row>5457</xdr:row>
      <xdr:rowOff>113189</xdr:rowOff>
    </xdr:to>
    <xdr:pic>
      <xdr:nvPicPr>
        <xdr:cNvPr id="637" name="图片 636"/>
        <xdr:cNvPicPr>
          <a:picLocks noChangeAspect="1"/>
        </xdr:cNvPicPr>
      </xdr:nvPicPr>
      <xdr:blipFill>
        <a:blip r:embed="rId491"/>
        <a:stretch>
          <a:fillRect/>
        </a:stretch>
      </xdr:blipFill>
      <xdr:spPr>
        <a:xfrm>
          <a:off x="1630680" y="1089816210"/>
          <a:ext cx="3298825" cy="1833245"/>
        </a:xfrm>
        <a:prstGeom prst="rect">
          <a:avLst/>
        </a:prstGeom>
      </xdr:spPr>
    </xdr:pic>
    <xdr:clientData/>
  </xdr:twoCellAnchor>
  <xdr:twoCellAnchor editAs="oneCell">
    <xdr:from>
      <xdr:col>2</xdr:col>
      <xdr:colOff>80596</xdr:colOff>
      <xdr:row>5460</xdr:row>
      <xdr:rowOff>175845</xdr:rowOff>
    </xdr:from>
    <xdr:to>
      <xdr:col>4</xdr:col>
      <xdr:colOff>142581</xdr:colOff>
      <xdr:row>5467</xdr:row>
      <xdr:rowOff>119862</xdr:rowOff>
    </xdr:to>
    <xdr:pic>
      <xdr:nvPicPr>
        <xdr:cNvPr id="638" name="图片 637"/>
        <xdr:cNvPicPr>
          <a:picLocks noChangeAspect="1"/>
        </xdr:cNvPicPr>
      </xdr:nvPicPr>
      <xdr:blipFill>
        <a:blip r:embed="rId492"/>
        <a:stretch>
          <a:fillRect/>
        </a:stretch>
      </xdr:blipFill>
      <xdr:spPr>
        <a:xfrm>
          <a:off x="1623060" y="1092311760"/>
          <a:ext cx="1660525" cy="1344295"/>
        </a:xfrm>
        <a:prstGeom prst="rect">
          <a:avLst/>
        </a:prstGeom>
      </xdr:spPr>
    </xdr:pic>
    <xdr:clientData/>
  </xdr:twoCellAnchor>
  <xdr:twoCellAnchor editAs="oneCell">
    <xdr:from>
      <xdr:col>4</xdr:col>
      <xdr:colOff>329711</xdr:colOff>
      <xdr:row>5460</xdr:row>
      <xdr:rowOff>146538</xdr:rowOff>
    </xdr:from>
    <xdr:to>
      <xdr:col>8</xdr:col>
      <xdr:colOff>153864</xdr:colOff>
      <xdr:row>5468</xdr:row>
      <xdr:rowOff>138803</xdr:rowOff>
    </xdr:to>
    <xdr:pic>
      <xdr:nvPicPr>
        <xdr:cNvPr id="639" name="图片 638"/>
        <xdr:cNvPicPr>
          <a:picLocks noChangeAspect="1"/>
        </xdr:cNvPicPr>
      </xdr:nvPicPr>
      <xdr:blipFill>
        <a:blip r:embed="rId493"/>
        <a:stretch>
          <a:fillRect/>
        </a:stretch>
      </xdr:blipFill>
      <xdr:spPr>
        <a:xfrm>
          <a:off x="3470910" y="1092282550"/>
          <a:ext cx="1609090" cy="1592580"/>
        </a:xfrm>
        <a:prstGeom prst="rect">
          <a:avLst/>
        </a:prstGeom>
      </xdr:spPr>
    </xdr:pic>
    <xdr:clientData/>
  </xdr:twoCellAnchor>
  <xdr:oneCellAnchor>
    <xdr:from>
      <xdr:col>2</xdr:col>
      <xdr:colOff>454269</xdr:colOff>
      <xdr:row>5472</xdr:row>
      <xdr:rowOff>7328</xdr:rowOff>
    </xdr:from>
    <xdr:ext cx="3048000" cy="1561765"/>
    <xdr:pic>
      <xdr:nvPicPr>
        <xdr:cNvPr id="640" name="图片 639"/>
        <xdr:cNvPicPr>
          <a:picLocks noChangeAspect="1"/>
        </xdr:cNvPicPr>
      </xdr:nvPicPr>
      <xdr:blipFill>
        <a:blip r:embed="rId490"/>
        <a:stretch>
          <a:fillRect/>
        </a:stretch>
      </xdr:blipFill>
      <xdr:spPr>
        <a:xfrm>
          <a:off x="1997075" y="1094543785"/>
          <a:ext cx="3048000" cy="1562100"/>
        </a:xfrm>
        <a:prstGeom prst="rect">
          <a:avLst/>
        </a:prstGeom>
      </xdr:spPr>
    </xdr:pic>
    <xdr:clientData/>
  </xdr:oneCellAnchor>
  <xdr:oneCellAnchor>
    <xdr:from>
      <xdr:col>2</xdr:col>
      <xdr:colOff>87923</xdr:colOff>
      <xdr:row>5484</xdr:row>
      <xdr:rowOff>80596</xdr:rowOff>
    </xdr:from>
    <xdr:ext cx="3516924" cy="1852602"/>
    <xdr:pic>
      <xdr:nvPicPr>
        <xdr:cNvPr id="641" name="图片 640"/>
        <xdr:cNvPicPr>
          <a:picLocks noChangeAspect="1"/>
        </xdr:cNvPicPr>
      </xdr:nvPicPr>
      <xdr:blipFill>
        <a:blip r:embed="rId491"/>
        <a:stretch>
          <a:fillRect/>
        </a:stretch>
      </xdr:blipFill>
      <xdr:spPr>
        <a:xfrm>
          <a:off x="1630680" y="1097017110"/>
          <a:ext cx="3516630" cy="1852930"/>
        </a:xfrm>
        <a:prstGeom prst="rect">
          <a:avLst/>
        </a:prstGeom>
      </xdr:spPr>
    </xdr:pic>
    <xdr:clientData/>
  </xdr:oneCellAnchor>
  <xdr:oneCellAnchor>
    <xdr:from>
      <xdr:col>2</xdr:col>
      <xdr:colOff>80596</xdr:colOff>
      <xdr:row>5496</xdr:row>
      <xdr:rowOff>175845</xdr:rowOff>
    </xdr:from>
    <xdr:ext cx="1758461" cy="1359579"/>
    <xdr:pic>
      <xdr:nvPicPr>
        <xdr:cNvPr id="642" name="图片 641"/>
        <xdr:cNvPicPr>
          <a:picLocks noChangeAspect="1"/>
        </xdr:cNvPicPr>
      </xdr:nvPicPr>
      <xdr:blipFill>
        <a:blip r:embed="rId492"/>
        <a:stretch>
          <a:fillRect/>
        </a:stretch>
      </xdr:blipFill>
      <xdr:spPr>
        <a:xfrm>
          <a:off x="1623060" y="1099512660"/>
          <a:ext cx="1758950" cy="1359535"/>
        </a:xfrm>
        <a:prstGeom prst="rect">
          <a:avLst/>
        </a:prstGeom>
      </xdr:spPr>
    </xdr:pic>
    <xdr:clientData/>
  </xdr:oneCellAnchor>
  <xdr:oneCellAnchor>
    <xdr:from>
      <xdr:col>4</xdr:col>
      <xdr:colOff>329711</xdr:colOff>
      <xdr:row>5496</xdr:row>
      <xdr:rowOff>146538</xdr:rowOff>
    </xdr:from>
    <xdr:ext cx="1729153" cy="1610050"/>
    <xdr:pic>
      <xdr:nvPicPr>
        <xdr:cNvPr id="643" name="图片 642"/>
        <xdr:cNvPicPr>
          <a:picLocks noChangeAspect="1"/>
        </xdr:cNvPicPr>
      </xdr:nvPicPr>
      <xdr:blipFill>
        <a:blip r:embed="rId493"/>
        <a:stretch>
          <a:fillRect/>
        </a:stretch>
      </xdr:blipFill>
      <xdr:spPr>
        <a:xfrm>
          <a:off x="3470910" y="1099483450"/>
          <a:ext cx="1729105" cy="1610360"/>
        </a:xfrm>
        <a:prstGeom prst="rect">
          <a:avLst/>
        </a:prstGeom>
      </xdr:spPr>
    </xdr:pic>
    <xdr:clientData/>
  </xdr:oneCellAnchor>
  <xdr:oneCellAnchor>
    <xdr:from>
      <xdr:col>2</xdr:col>
      <xdr:colOff>454269</xdr:colOff>
      <xdr:row>5508</xdr:row>
      <xdr:rowOff>7328</xdr:rowOff>
    </xdr:from>
    <xdr:ext cx="3048000" cy="1561765"/>
    <xdr:pic>
      <xdr:nvPicPr>
        <xdr:cNvPr id="644" name="图片 643"/>
        <xdr:cNvPicPr>
          <a:picLocks noChangeAspect="1"/>
        </xdr:cNvPicPr>
      </xdr:nvPicPr>
      <xdr:blipFill>
        <a:blip r:embed="rId490"/>
        <a:stretch>
          <a:fillRect/>
        </a:stretch>
      </xdr:blipFill>
      <xdr:spPr>
        <a:xfrm>
          <a:off x="1997075" y="1101744685"/>
          <a:ext cx="3048000" cy="1562100"/>
        </a:xfrm>
        <a:prstGeom prst="rect">
          <a:avLst/>
        </a:prstGeom>
      </xdr:spPr>
    </xdr:pic>
    <xdr:clientData/>
  </xdr:oneCellAnchor>
  <xdr:twoCellAnchor editAs="oneCell">
    <xdr:from>
      <xdr:col>2</xdr:col>
      <xdr:colOff>51288</xdr:colOff>
      <xdr:row>4957</xdr:row>
      <xdr:rowOff>146538</xdr:rowOff>
    </xdr:from>
    <xdr:to>
      <xdr:col>4</xdr:col>
      <xdr:colOff>3370</xdr:colOff>
      <xdr:row>4964</xdr:row>
      <xdr:rowOff>88362</xdr:rowOff>
    </xdr:to>
    <xdr:pic>
      <xdr:nvPicPr>
        <xdr:cNvPr id="645" name="图片 644"/>
        <xdr:cNvPicPr/>
      </xdr:nvPicPr>
      <xdr:blipFill>
        <a:blip r:embed="rId494"/>
        <a:stretch>
          <a:fillRect/>
        </a:stretch>
      </xdr:blipFill>
      <xdr:spPr>
        <a:xfrm>
          <a:off x="1593850" y="991669975"/>
          <a:ext cx="1550670" cy="1342390"/>
        </a:xfrm>
        <a:prstGeom prst="rect">
          <a:avLst/>
        </a:prstGeom>
      </xdr:spPr>
    </xdr:pic>
    <xdr:clientData/>
  </xdr:twoCellAnchor>
  <xdr:twoCellAnchor editAs="oneCell">
    <xdr:from>
      <xdr:col>4</xdr:col>
      <xdr:colOff>241788</xdr:colOff>
      <xdr:row>4957</xdr:row>
      <xdr:rowOff>109903</xdr:rowOff>
    </xdr:from>
    <xdr:to>
      <xdr:col>8</xdr:col>
      <xdr:colOff>256442</xdr:colOff>
      <xdr:row>4964</xdr:row>
      <xdr:rowOff>143118</xdr:rowOff>
    </xdr:to>
    <xdr:pic>
      <xdr:nvPicPr>
        <xdr:cNvPr id="646" name="图片 645"/>
        <xdr:cNvPicPr/>
      </xdr:nvPicPr>
      <xdr:blipFill>
        <a:blip r:embed="rId495"/>
        <a:stretch>
          <a:fillRect/>
        </a:stretch>
      </xdr:blipFill>
      <xdr:spPr>
        <a:xfrm>
          <a:off x="3382645" y="991633780"/>
          <a:ext cx="1799590" cy="1433195"/>
        </a:xfrm>
        <a:prstGeom prst="rect">
          <a:avLst/>
        </a:prstGeom>
      </xdr:spPr>
    </xdr:pic>
    <xdr:clientData/>
  </xdr:twoCellAnchor>
  <xdr:twoCellAnchor editAs="oneCell">
    <xdr:from>
      <xdr:col>2</xdr:col>
      <xdr:colOff>14655</xdr:colOff>
      <xdr:row>4970</xdr:row>
      <xdr:rowOff>58616</xdr:rowOff>
    </xdr:from>
    <xdr:to>
      <xdr:col>3</xdr:col>
      <xdr:colOff>501602</xdr:colOff>
      <xdr:row>4977</xdr:row>
      <xdr:rowOff>131884</xdr:rowOff>
    </xdr:to>
    <xdr:pic>
      <xdr:nvPicPr>
        <xdr:cNvPr id="647" name="图片 646"/>
        <xdr:cNvPicPr/>
      </xdr:nvPicPr>
      <xdr:blipFill>
        <a:blip r:embed="rId496"/>
        <a:stretch>
          <a:fillRect/>
        </a:stretch>
      </xdr:blipFill>
      <xdr:spPr>
        <a:xfrm>
          <a:off x="1557655" y="994182670"/>
          <a:ext cx="1438910" cy="1473200"/>
        </a:xfrm>
        <a:prstGeom prst="rect">
          <a:avLst/>
        </a:prstGeom>
      </xdr:spPr>
    </xdr:pic>
    <xdr:clientData/>
  </xdr:twoCellAnchor>
  <xdr:twoCellAnchor editAs="oneCell">
    <xdr:from>
      <xdr:col>4</xdr:col>
      <xdr:colOff>43961</xdr:colOff>
      <xdr:row>4970</xdr:row>
      <xdr:rowOff>36635</xdr:rowOff>
    </xdr:from>
    <xdr:to>
      <xdr:col>8</xdr:col>
      <xdr:colOff>219807</xdr:colOff>
      <xdr:row>4978</xdr:row>
      <xdr:rowOff>54706</xdr:rowOff>
    </xdr:to>
    <xdr:pic>
      <xdr:nvPicPr>
        <xdr:cNvPr id="648" name="图片 647"/>
        <xdr:cNvPicPr/>
      </xdr:nvPicPr>
      <xdr:blipFill>
        <a:blip r:embed="rId497"/>
        <a:stretch>
          <a:fillRect/>
        </a:stretch>
      </xdr:blipFill>
      <xdr:spPr>
        <a:xfrm>
          <a:off x="3185160" y="994160445"/>
          <a:ext cx="1960880" cy="1618615"/>
        </a:xfrm>
        <a:prstGeom prst="rect">
          <a:avLst/>
        </a:prstGeom>
      </xdr:spPr>
    </xdr:pic>
    <xdr:clientData/>
  </xdr:twoCellAnchor>
  <xdr:twoCellAnchor editAs="oneCell">
    <xdr:from>
      <xdr:col>2</xdr:col>
      <xdr:colOff>87923</xdr:colOff>
      <xdr:row>4982</xdr:row>
      <xdr:rowOff>0</xdr:rowOff>
    </xdr:from>
    <xdr:to>
      <xdr:col>4</xdr:col>
      <xdr:colOff>54658</xdr:colOff>
      <xdr:row>4989</xdr:row>
      <xdr:rowOff>117229</xdr:rowOff>
    </xdr:to>
    <xdr:pic>
      <xdr:nvPicPr>
        <xdr:cNvPr id="649" name="图片 648"/>
        <xdr:cNvPicPr/>
      </xdr:nvPicPr>
      <xdr:blipFill>
        <a:blip r:embed="rId498"/>
        <a:stretch>
          <a:fillRect/>
        </a:stretch>
      </xdr:blipFill>
      <xdr:spPr>
        <a:xfrm>
          <a:off x="1630680" y="996524550"/>
          <a:ext cx="1565275" cy="1517015"/>
        </a:xfrm>
        <a:prstGeom prst="rect">
          <a:avLst/>
        </a:prstGeom>
      </xdr:spPr>
    </xdr:pic>
    <xdr:clientData/>
  </xdr:twoCellAnchor>
  <xdr:twoCellAnchor editAs="oneCell">
    <xdr:from>
      <xdr:col>4</xdr:col>
      <xdr:colOff>271095</xdr:colOff>
      <xdr:row>4982</xdr:row>
      <xdr:rowOff>0</xdr:rowOff>
    </xdr:from>
    <xdr:to>
      <xdr:col>8</xdr:col>
      <xdr:colOff>168519</xdr:colOff>
      <xdr:row>4989</xdr:row>
      <xdr:rowOff>58615</xdr:rowOff>
    </xdr:to>
    <xdr:pic>
      <xdr:nvPicPr>
        <xdr:cNvPr id="650" name="图片 649"/>
        <xdr:cNvPicPr/>
      </xdr:nvPicPr>
      <xdr:blipFill>
        <a:blip r:embed="rId499"/>
        <a:stretch>
          <a:fillRect/>
        </a:stretch>
      </xdr:blipFill>
      <xdr:spPr>
        <a:xfrm>
          <a:off x="3411855" y="996524550"/>
          <a:ext cx="1682750" cy="1458595"/>
        </a:xfrm>
        <a:prstGeom prst="rect">
          <a:avLst/>
        </a:prstGeom>
      </xdr:spPr>
    </xdr:pic>
    <xdr:clientData/>
  </xdr:twoCellAnchor>
  <xdr:twoCellAnchor editAs="oneCell">
    <xdr:from>
      <xdr:col>2</xdr:col>
      <xdr:colOff>29308</xdr:colOff>
      <xdr:row>4994</xdr:row>
      <xdr:rowOff>51289</xdr:rowOff>
    </xdr:from>
    <xdr:to>
      <xdr:col>4</xdr:col>
      <xdr:colOff>135256</xdr:colOff>
      <xdr:row>5001</xdr:row>
      <xdr:rowOff>12993</xdr:rowOff>
    </xdr:to>
    <xdr:pic>
      <xdr:nvPicPr>
        <xdr:cNvPr id="651" name="图片 650"/>
        <xdr:cNvPicPr/>
      </xdr:nvPicPr>
      <xdr:blipFill>
        <a:blip r:embed="rId500"/>
        <a:stretch>
          <a:fillRect/>
        </a:stretch>
      </xdr:blipFill>
      <xdr:spPr>
        <a:xfrm>
          <a:off x="1572260" y="998975650"/>
          <a:ext cx="1704340" cy="1362075"/>
        </a:xfrm>
        <a:prstGeom prst="rect">
          <a:avLst/>
        </a:prstGeom>
      </xdr:spPr>
    </xdr:pic>
    <xdr:clientData/>
  </xdr:twoCellAnchor>
  <xdr:twoCellAnchor editAs="oneCell">
    <xdr:from>
      <xdr:col>4</xdr:col>
      <xdr:colOff>271095</xdr:colOff>
      <xdr:row>4994</xdr:row>
      <xdr:rowOff>29308</xdr:rowOff>
    </xdr:from>
    <xdr:to>
      <xdr:col>8</xdr:col>
      <xdr:colOff>322385</xdr:colOff>
      <xdr:row>5002</xdr:row>
      <xdr:rowOff>48017</xdr:rowOff>
    </xdr:to>
    <xdr:pic>
      <xdr:nvPicPr>
        <xdr:cNvPr id="652" name="图片 651"/>
        <xdr:cNvPicPr/>
      </xdr:nvPicPr>
      <xdr:blipFill>
        <a:blip r:embed="rId501"/>
        <a:stretch>
          <a:fillRect/>
        </a:stretch>
      </xdr:blipFill>
      <xdr:spPr>
        <a:xfrm>
          <a:off x="3411855" y="998954060"/>
          <a:ext cx="1836420" cy="1618615"/>
        </a:xfrm>
        <a:prstGeom prst="rect">
          <a:avLst/>
        </a:prstGeom>
      </xdr:spPr>
    </xdr:pic>
    <xdr:clientData/>
  </xdr:twoCellAnchor>
  <xdr:twoCellAnchor editAs="oneCell">
    <xdr:from>
      <xdr:col>2</xdr:col>
      <xdr:colOff>51289</xdr:colOff>
      <xdr:row>5005</xdr:row>
      <xdr:rowOff>43961</xdr:rowOff>
    </xdr:from>
    <xdr:to>
      <xdr:col>4</xdr:col>
      <xdr:colOff>54658</xdr:colOff>
      <xdr:row>5014</xdr:row>
      <xdr:rowOff>33166</xdr:rowOff>
    </xdr:to>
    <xdr:pic>
      <xdr:nvPicPr>
        <xdr:cNvPr id="653" name="图片 652"/>
        <xdr:cNvPicPr/>
      </xdr:nvPicPr>
      <xdr:blipFill>
        <a:blip r:embed="rId502"/>
        <a:stretch>
          <a:fillRect/>
        </a:stretch>
      </xdr:blipFill>
      <xdr:spPr>
        <a:xfrm>
          <a:off x="1593850" y="1001168940"/>
          <a:ext cx="1602105" cy="1789430"/>
        </a:xfrm>
        <a:prstGeom prst="rect">
          <a:avLst/>
        </a:prstGeom>
      </xdr:spPr>
    </xdr:pic>
    <xdr:clientData/>
  </xdr:twoCellAnchor>
  <xdr:twoCellAnchor editAs="oneCell">
    <xdr:from>
      <xdr:col>4</xdr:col>
      <xdr:colOff>315057</xdr:colOff>
      <xdr:row>5005</xdr:row>
      <xdr:rowOff>117229</xdr:rowOff>
    </xdr:from>
    <xdr:to>
      <xdr:col>8</xdr:col>
      <xdr:colOff>300403</xdr:colOff>
      <xdr:row>5014</xdr:row>
      <xdr:rowOff>43961</xdr:rowOff>
    </xdr:to>
    <xdr:pic>
      <xdr:nvPicPr>
        <xdr:cNvPr id="654" name="图片 653"/>
        <xdr:cNvPicPr/>
      </xdr:nvPicPr>
      <xdr:blipFill>
        <a:blip r:embed="rId503"/>
        <a:stretch>
          <a:fillRect/>
        </a:stretch>
      </xdr:blipFill>
      <xdr:spPr>
        <a:xfrm>
          <a:off x="3456305" y="1001241965"/>
          <a:ext cx="1770380" cy="1727200"/>
        </a:xfrm>
        <a:prstGeom prst="rect">
          <a:avLst/>
        </a:prstGeom>
      </xdr:spPr>
    </xdr:pic>
    <xdr:clientData/>
  </xdr:twoCellAnchor>
  <xdr:twoCellAnchor editAs="oneCell">
    <xdr:from>
      <xdr:col>2</xdr:col>
      <xdr:colOff>29307</xdr:colOff>
      <xdr:row>5017</xdr:row>
      <xdr:rowOff>102576</xdr:rowOff>
    </xdr:from>
    <xdr:to>
      <xdr:col>4</xdr:col>
      <xdr:colOff>164562</xdr:colOff>
      <xdr:row>5024</xdr:row>
      <xdr:rowOff>109904</xdr:rowOff>
    </xdr:to>
    <xdr:pic>
      <xdr:nvPicPr>
        <xdr:cNvPr id="655" name="图片 654"/>
        <xdr:cNvPicPr/>
      </xdr:nvPicPr>
      <xdr:blipFill>
        <a:blip r:embed="rId504"/>
        <a:stretch>
          <a:fillRect/>
        </a:stretch>
      </xdr:blipFill>
      <xdr:spPr>
        <a:xfrm>
          <a:off x="1572260" y="1003627660"/>
          <a:ext cx="1733550" cy="1407795"/>
        </a:xfrm>
        <a:prstGeom prst="rect">
          <a:avLst/>
        </a:prstGeom>
      </xdr:spPr>
    </xdr:pic>
    <xdr:clientData/>
  </xdr:twoCellAnchor>
  <xdr:twoCellAnchor editAs="oneCell">
    <xdr:from>
      <xdr:col>4</xdr:col>
      <xdr:colOff>271094</xdr:colOff>
      <xdr:row>5017</xdr:row>
      <xdr:rowOff>109903</xdr:rowOff>
    </xdr:from>
    <xdr:to>
      <xdr:col>8</xdr:col>
      <xdr:colOff>344365</xdr:colOff>
      <xdr:row>5026</xdr:row>
      <xdr:rowOff>21883</xdr:rowOff>
    </xdr:to>
    <xdr:pic>
      <xdr:nvPicPr>
        <xdr:cNvPr id="656" name="图片 655"/>
        <xdr:cNvPicPr/>
      </xdr:nvPicPr>
      <xdr:blipFill>
        <a:blip r:embed="rId505"/>
        <a:stretch>
          <a:fillRect/>
        </a:stretch>
      </xdr:blipFill>
      <xdr:spPr>
        <a:xfrm>
          <a:off x="3411855" y="1003635280"/>
          <a:ext cx="1858645" cy="1711960"/>
        </a:xfrm>
        <a:prstGeom prst="rect">
          <a:avLst/>
        </a:prstGeom>
      </xdr:spPr>
    </xdr:pic>
    <xdr:clientData/>
  </xdr:twoCellAnchor>
  <xdr:twoCellAnchor editAs="oneCell">
    <xdr:from>
      <xdr:col>2</xdr:col>
      <xdr:colOff>175847</xdr:colOff>
      <xdr:row>5029</xdr:row>
      <xdr:rowOff>36634</xdr:rowOff>
    </xdr:from>
    <xdr:to>
      <xdr:col>3</xdr:col>
      <xdr:colOff>567544</xdr:colOff>
      <xdr:row>5036</xdr:row>
      <xdr:rowOff>124314</xdr:rowOff>
    </xdr:to>
    <xdr:pic>
      <xdr:nvPicPr>
        <xdr:cNvPr id="657" name="图片 656"/>
        <xdr:cNvPicPr/>
      </xdr:nvPicPr>
      <xdr:blipFill>
        <a:blip r:embed="rId451"/>
        <a:stretch>
          <a:fillRect/>
        </a:stretch>
      </xdr:blipFill>
      <xdr:spPr>
        <a:xfrm>
          <a:off x="1718310" y="1005961920"/>
          <a:ext cx="1344295" cy="1487805"/>
        </a:xfrm>
        <a:prstGeom prst="rect">
          <a:avLst/>
        </a:prstGeom>
      </xdr:spPr>
    </xdr:pic>
    <xdr:clientData/>
  </xdr:twoCellAnchor>
  <xdr:twoCellAnchor editAs="oneCell">
    <xdr:from>
      <xdr:col>4</xdr:col>
      <xdr:colOff>161191</xdr:colOff>
      <xdr:row>5029</xdr:row>
      <xdr:rowOff>36633</xdr:rowOff>
    </xdr:from>
    <xdr:to>
      <xdr:col>8</xdr:col>
      <xdr:colOff>329710</xdr:colOff>
      <xdr:row>5038</xdr:row>
      <xdr:rowOff>103749</xdr:rowOff>
    </xdr:to>
    <xdr:pic>
      <xdr:nvPicPr>
        <xdr:cNvPr id="658" name="图片 657"/>
        <xdr:cNvPicPr/>
      </xdr:nvPicPr>
      <xdr:blipFill>
        <a:blip r:embed="rId452"/>
        <a:stretch>
          <a:fillRect/>
        </a:stretch>
      </xdr:blipFill>
      <xdr:spPr>
        <a:xfrm>
          <a:off x="3302000" y="1005961920"/>
          <a:ext cx="1953895" cy="1867535"/>
        </a:xfrm>
        <a:prstGeom prst="rect">
          <a:avLst/>
        </a:prstGeom>
      </xdr:spPr>
    </xdr:pic>
    <xdr:clientData/>
  </xdr:twoCellAnchor>
  <xdr:twoCellAnchor editAs="oneCell">
    <xdr:from>
      <xdr:col>2</xdr:col>
      <xdr:colOff>29308</xdr:colOff>
      <xdr:row>5042</xdr:row>
      <xdr:rowOff>7327</xdr:rowOff>
    </xdr:from>
    <xdr:to>
      <xdr:col>4</xdr:col>
      <xdr:colOff>10697</xdr:colOff>
      <xdr:row>5049</xdr:row>
      <xdr:rowOff>169887</xdr:rowOff>
    </xdr:to>
    <xdr:pic>
      <xdr:nvPicPr>
        <xdr:cNvPr id="659" name="图片 658"/>
        <xdr:cNvPicPr/>
      </xdr:nvPicPr>
      <xdr:blipFill>
        <a:blip r:embed="rId453"/>
        <a:stretch>
          <a:fillRect/>
        </a:stretch>
      </xdr:blipFill>
      <xdr:spPr>
        <a:xfrm>
          <a:off x="1572260" y="1008533035"/>
          <a:ext cx="1579245" cy="1562735"/>
        </a:xfrm>
        <a:prstGeom prst="rect">
          <a:avLst/>
        </a:prstGeom>
      </xdr:spPr>
    </xdr:pic>
    <xdr:clientData/>
  </xdr:twoCellAnchor>
  <xdr:twoCellAnchor editAs="oneCell">
    <xdr:from>
      <xdr:col>4</xdr:col>
      <xdr:colOff>190499</xdr:colOff>
      <xdr:row>5042</xdr:row>
      <xdr:rowOff>51288</xdr:rowOff>
    </xdr:from>
    <xdr:to>
      <xdr:col>8</xdr:col>
      <xdr:colOff>183173</xdr:colOff>
      <xdr:row>5050</xdr:row>
      <xdr:rowOff>116010</xdr:rowOff>
    </xdr:to>
    <xdr:pic>
      <xdr:nvPicPr>
        <xdr:cNvPr id="660" name="图片 659"/>
        <xdr:cNvPicPr/>
      </xdr:nvPicPr>
      <xdr:blipFill>
        <a:blip r:embed="rId454"/>
        <a:stretch>
          <a:fillRect/>
        </a:stretch>
      </xdr:blipFill>
      <xdr:spPr>
        <a:xfrm>
          <a:off x="3331210" y="1008576850"/>
          <a:ext cx="1778000" cy="1664970"/>
        </a:xfrm>
        <a:prstGeom prst="rect">
          <a:avLst/>
        </a:prstGeom>
      </xdr:spPr>
    </xdr:pic>
    <xdr:clientData/>
  </xdr:twoCellAnchor>
  <xdr:twoCellAnchor editAs="oneCell">
    <xdr:from>
      <xdr:col>2</xdr:col>
      <xdr:colOff>51290</xdr:colOff>
      <xdr:row>5054</xdr:row>
      <xdr:rowOff>7325</xdr:rowOff>
    </xdr:from>
    <xdr:to>
      <xdr:col>3</xdr:col>
      <xdr:colOff>590550</xdr:colOff>
      <xdr:row>5060</xdr:row>
      <xdr:rowOff>131884</xdr:rowOff>
    </xdr:to>
    <xdr:pic>
      <xdr:nvPicPr>
        <xdr:cNvPr id="661" name="图片 660"/>
        <xdr:cNvPicPr/>
      </xdr:nvPicPr>
      <xdr:blipFill>
        <a:blip r:embed="rId455"/>
        <a:stretch>
          <a:fillRect/>
        </a:stretch>
      </xdr:blipFill>
      <xdr:spPr>
        <a:xfrm>
          <a:off x="1593850" y="1010933335"/>
          <a:ext cx="1492250" cy="1324610"/>
        </a:xfrm>
        <a:prstGeom prst="rect">
          <a:avLst/>
        </a:prstGeom>
      </xdr:spPr>
    </xdr:pic>
    <xdr:clientData/>
  </xdr:twoCellAnchor>
  <xdr:twoCellAnchor editAs="oneCell">
    <xdr:from>
      <xdr:col>4</xdr:col>
      <xdr:colOff>227134</xdr:colOff>
      <xdr:row>5053</xdr:row>
      <xdr:rowOff>109901</xdr:rowOff>
    </xdr:from>
    <xdr:to>
      <xdr:col>8</xdr:col>
      <xdr:colOff>227134</xdr:colOff>
      <xdr:row>5060</xdr:row>
      <xdr:rowOff>117231</xdr:rowOff>
    </xdr:to>
    <xdr:pic>
      <xdr:nvPicPr>
        <xdr:cNvPr id="662" name="图片 661"/>
        <xdr:cNvPicPr/>
      </xdr:nvPicPr>
      <xdr:blipFill>
        <a:blip r:embed="rId456"/>
        <a:stretch>
          <a:fillRect/>
        </a:stretch>
      </xdr:blipFill>
      <xdr:spPr>
        <a:xfrm>
          <a:off x="3368040" y="1010836180"/>
          <a:ext cx="1784985" cy="1407160"/>
        </a:xfrm>
        <a:prstGeom prst="rect">
          <a:avLst/>
        </a:prstGeom>
      </xdr:spPr>
    </xdr:pic>
    <xdr:clientData/>
  </xdr:twoCellAnchor>
  <xdr:twoCellAnchor editAs="oneCell">
    <xdr:from>
      <xdr:col>2</xdr:col>
      <xdr:colOff>29308</xdr:colOff>
      <xdr:row>5065</xdr:row>
      <xdr:rowOff>175846</xdr:rowOff>
    </xdr:from>
    <xdr:to>
      <xdr:col>3</xdr:col>
      <xdr:colOff>590550</xdr:colOff>
      <xdr:row>5072</xdr:row>
      <xdr:rowOff>103455</xdr:rowOff>
    </xdr:to>
    <xdr:pic>
      <xdr:nvPicPr>
        <xdr:cNvPr id="663" name="图片 662"/>
        <xdr:cNvPicPr/>
      </xdr:nvPicPr>
      <xdr:blipFill>
        <a:blip r:embed="rId457"/>
        <a:stretch>
          <a:fillRect/>
        </a:stretch>
      </xdr:blipFill>
      <xdr:spPr>
        <a:xfrm>
          <a:off x="1572260" y="1013301885"/>
          <a:ext cx="1513840" cy="1327785"/>
        </a:xfrm>
        <a:prstGeom prst="rect">
          <a:avLst/>
        </a:prstGeom>
      </xdr:spPr>
    </xdr:pic>
    <xdr:clientData/>
  </xdr:twoCellAnchor>
  <xdr:twoCellAnchor editAs="oneCell">
    <xdr:from>
      <xdr:col>4</xdr:col>
      <xdr:colOff>219808</xdr:colOff>
      <xdr:row>5066</xdr:row>
      <xdr:rowOff>14653</xdr:rowOff>
    </xdr:from>
    <xdr:to>
      <xdr:col>8</xdr:col>
      <xdr:colOff>117231</xdr:colOff>
      <xdr:row>5073</xdr:row>
      <xdr:rowOff>99597</xdr:rowOff>
    </xdr:to>
    <xdr:pic>
      <xdr:nvPicPr>
        <xdr:cNvPr id="664" name="图片 663"/>
        <xdr:cNvPicPr/>
      </xdr:nvPicPr>
      <xdr:blipFill>
        <a:blip r:embed="rId458"/>
        <a:stretch>
          <a:fillRect/>
        </a:stretch>
      </xdr:blipFill>
      <xdr:spPr>
        <a:xfrm>
          <a:off x="3361055" y="1013341255"/>
          <a:ext cx="1682115" cy="1484630"/>
        </a:xfrm>
        <a:prstGeom prst="rect">
          <a:avLst/>
        </a:prstGeom>
      </xdr:spPr>
    </xdr:pic>
    <xdr:clientData/>
  </xdr:twoCellAnchor>
  <xdr:twoCellAnchor editAs="oneCell">
    <xdr:from>
      <xdr:col>2</xdr:col>
      <xdr:colOff>329711</xdr:colOff>
      <xdr:row>5078</xdr:row>
      <xdr:rowOff>43962</xdr:rowOff>
    </xdr:from>
    <xdr:to>
      <xdr:col>7</xdr:col>
      <xdr:colOff>230504</xdr:colOff>
      <xdr:row>5085</xdr:row>
      <xdr:rowOff>175846</xdr:rowOff>
    </xdr:to>
    <xdr:pic>
      <xdr:nvPicPr>
        <xdr:cNvPr id="665" name="图片 664"/>
        <xdr:cNvPicPr/>
      </xdr:nvPicPr>
      <xdr:blipFill>
        <a:blip r:embed="rId459"/>
        <a:stretch>
          <a:fillRect/>
        </a:stretch>
      </xdr:blipFill>
      <xdr:spPr>
        <a:xfrm>
          <a:off x="1872615" y="1015770765"/>
          <a:ext cx="2844165" cy="1531620"/>
        </a:xfrm>
        <a:prstGeom prst="rect">
          <a:avLst/>
        </a:prstGeom>
      </xdr:spPr>
    </xdr:pic>
    <xdr:clientData/>
  </xdr:twoCellAnchor>
  <xdr:twoCellAnchor editAs="oneCell">
    <xdr:from>
      <xdr:col>2</xdr:col>
      <xdr:colOff>87924</xdr:colOff>
      <xdr:row>5089</xdr:row>
      <xdr:rowOff>117232</xdr:rowOff>
    </xdr:from>
    <xdr:to>
      <xdr:col>3</xdr:col>
      <xdr:colOff>590550</xdr:colOff>
      <xdr:row>5096</xdr:row>
      <xdr:rowOff>168519</xdr:rowOff>
    </xdr:to>
    <xdr:pic>
      <xdr:nvPicPr>
        <xdr:cNvPr id="666" name="图片 665"/>
        <xdr:cNvPicPr/>
      </xdr:nvPicPr>
      <xdr:blipFill>
        <a:blip r:embed="rId460"/>
        <a:stretch>
          <a:fillRect/>
        </a:stretch>
      </xdr:blipFill>
      <xdr:spPr>
        <a:xfrm>
          <a:off x="1630680" y="1018044065"/>
          <a:ext cx="1455420" cy="1451610"/>
        </a:xfrm>
        <a:prstGeom prst="rect">
          <a:avLst/>
        </a:prstGeom>
      </xdr:spPr>
    </xdr:pic>
    <xdr:clientData/>
  </xdr:twoCellAnchor>
  <xdr:twoCellAnchor editAs="oneCell">
    <xdr:from>
      <xdr:col>4</xdr:col>
      <xdr:colOff>109904</xdr:colOff>
      <xdr:row>5089</xdr:row>
      <xdr:rowOff>102577</xdr:rowOff>
    </xdr:from>
    <xdr:to>
      <xdr:col>8</xdr:col>
      <xdr:colOff>168520</xdr:colOff>
      <xdr:row>5098</xdr:row>
      <xdr:rowOff>97350</xdr:rowOff>
    </xdr:to>
    <xdr:pic>
      <xdr:nvPicPr>
        <xdr:cNvPr id="667" name="图片 666"/>
        <xdr:cNvPicPr/>
      </xdr:nvPicPr>
      <xdr:blipFill>
        <a:blip r:embed="rId461"/>
        <a:stretch>
          <a:fillRect/>
        </a:stretch>
      </xdr:blipFill>
      <xdr:spPr>
        <a:xfrm>
          <a:off x="3251200" y="1018029460"/>
          <a:ext cx="1843405" cy="1795145"/>
        </a:xfrm>
        <a:prstGeom prst="rect">
          <a:avLst/>
        </a:prstGeom>
      </xdr:spPr>
    </xdr:pic>
    <xdr:clientData/>
  </xdr:twoCellAnchor>
  <xdr:twoCellAnchor editAs="oneCell">
    <xdr:from>
      <xdr:col>2</xdr:col>
      <xdr:colOff>87923</xdr:colOff>
      <xdr:row>5101</xdr:row>
      <xdr:rowOff>21982</xdr:rowOff>
    </xdr:from>
    <xdr:to>
      <xdr:col>3</xdr:col>
      <xdr:colOff>612530</xdr:colOff>
      <xdr:row>5109</xdr:row>
      <xdr:rowOff>65210</xdr:rowOff>
    </xdr:to>
    <xdr:pic>
      <xdr:nvPicPr>
        <xdr:cNvPr id="668" name="图片 667"/>
        <xdr:cNvPicPr/>
      </xdr:nvPicPr>
      <xdr:blipFill>
        <a:blip r:embed="rId462"/>
        <a:stretch>
          <a:fillRect/>
        </a:stretch>
      </xdr:blipFill>
      <xdr:spPr>
        <a:xfrm>
          <a:off x="1630680" y="1020349115"/>
          <a:ext cx="1477010" cy="1643380"/>
        </a:xfrm>
        <a:prstGeom prst="rect">
          <a:avLst/>
        </a:prstGeom>
      </xdr:spPr>
    </xdr:pic>
    <xdr:clientData/>
  </xdr:twoCellAnchor>
  <xdr:twoCellAnchor editAs="oneCell">
    <xdr:from>
      <xdr:col>4</xdr:col>
      <xdr:colOff>139211</xdr:colOff>
      <xdr:row>5101</xdr:row>
      <xdr:rowOff>95250</xdr:rowOff>
    </xdr:from>
    <xdr:to>
      <xdr:col>8</xdr:col>
      <xdr:colOff>227135</xdr:colOff>
      <xdr:row>5109</xdr:row>
      <xdr:rowOff>51434</xdr:rowOff>
    </xdr:to>
    <xdr:pic>
      <xdr:nvPicPr>
        <xdr:cNvPr id="669" name="图片 668"/>
        <xdr:cNvPicPr/>
      </xdr:nvPicPr>
      <xdr:blipFill>
        <a:blip r:embed="rId463"/>
        <a:stretch>
          <a:fillRect/>
        </a:stretch>
      </xdr:blipFill>
      <xdr:spPr>
        <a:xfrm>
          <a:off x="3280410" y="1020422775"/>
          <a:ext cx="1872615" cy="1555750"/>
        </a:xfrm>
        <a:prstGeom prst="rect">
          <a:avLst/>
        </a:prstGeom>
      </xdr:spPr>
    </xdr:pic>
    <xdr:clientData/>
  </xdr:twoCellAnchor>
  <xdr:twoCellAnchor editAs="oneCell">
    <xdr:from>
      <xdr:col>2</xdr:col>
      <xdr:colOff>87923</xdr:colOff>
      <xdr:row>5114</xdr:row>
      <xdr:rowOff>51289</xdr:rowOff>
    </xdr:from>
    <xdr:to>
      <xdr:col>4</xdr:col>
      <xdr:colOff>54658</xdr:colOff>
      <xdr:row>5121</xdr:row>
      <xdr:rowOff>51142</xdr:rowOff>
    </xdr:to>
    <xdr:pic>
      <xdr:nvPicPr>
        <xdr:cNvPr id="670" name="图片 669"/>
        <xdr:cNvPicPr/>
      </xdr:nvPicPr>
      <xdr:blipFill>
        <a:blip r:embed="rId464"/>
        <a:stretch>
          <a:fillRect/>
        </a:stretch>
      </xdr:blipFill>
      <xdr:spPr>
        <a:xfrm>
          <a:off x="1630680" y="1022978650"/>
          <a:ext cx="1565275" cy="1400175"/>
        </a:xfrm>
        <a:prstGeom prst="rect">
          <a:avLst/>
        </a:prstGeom>
      </xdr:spPr>
    </xdr:pic>
    <xdr:clientData/>
  </xdr:twoCellAnchor>
  <xdr:twoCellAnchor editAs="oneCell">
    <xdr:from>
      <xdr:col>4</xdr:col>
      <xdr:colOff>278423</xdr:colOff>
      <xdr:row>5114</xdr:row>
      <xdr:rowOff>29308</xdr:rowOff>
    </xdr:from>
    <xdr:to>
      <xdr:col>8</xdr:col>
      <xdr:colOff>131885</xdr:colOff>
      <xdr:row>5120</xdr:row>
      <xdr:rowOff>134229</xdr:rowOff>
    </xdr:to>
    <xdr:pic>
      <xdr:nvPicPr>
        <xdr:cNvPr id="671" name="图片 670"/>
        <xdr:cNvPicPr/>
      </xdr:nvPicPr>
      <xdr:blipFill>
        <a:blip r:embed="rId465"/>
        <a:stretch>
          <a:fillRect/>
        </a:stretch>
      </xdr:blipFill>
      <xdr:spPr>
        <a:xfrm>
          <a:off x="3419475" y="1022957060"/>
          <a:ext cx="1638300" cy="1304925"/>
        </a:xfrm>
        <a:prstGeom prst="rect">
          <a:avLst/>
        </a:prstGeom>
      </xdr:spPr>
    </xdr:pic>
    <xdr:clientData/>
  </xdr:twoCellAnchor>
  <xdr:twoCellAnchor editAs="oneCell">
    <xdr:from>
      <xdr:col>2</xdr:col>
      <xdr:colOff>36636</xdr:colOff>
      <xdr:row>5126</xdr:row>
      <xdr:rowOff>36635</xdr:rowOff>
    </xdr:from>
    <xdr:to>
      <xdr:col>4</xdr:col>
      <xdr:colOff>171890</xdr:colOff>
      <xdr:row>5133</xdr:row>
      <xdr:rowOff>82061</xdr:rowOff>
    </xdr:to>
    <xdr:pic>
      <xdr:nvPicPr>
        <xdr:cNvPr id="672" name="图片 671"/>
        <xdr:cNvPicPr/>
      </xdr:nvPicPr>
      <xdr:blipFill>
        <a:blip r:embed="rId466"/>
        <a:stretch>
          <a:fillRect/>
        </a:stretch>
      </xdr:blipFill>
      <xdr:spPr>
        <a:xfrm>
          <a:off x="1579245" y="1025364345"/>
          <a:ext cx="1733550" cy="1445895"/>
        </a:xfrm>
        <a:prstGeom prst="rect">
          <a:avLst/>
        </a:prstGeom>
      </xdr:spPr>
    </xdr:pic>
    <xdr:clientData/>
  </xdr:twoCellAnchor>
  <xdr:twoCellAnchor editAs="oneCell">
    <xdr:from>
      <xdr:col>4</xdr:col>
      <xdr:colOff>381000</xdr:colOff>
      <xdr:row>5126</xdr:row>
      <xdr:rowOff>109904</xdr:rowOff>
    </xdr:from>
    <xdr:to>
      <xdr:col>8</xdr:col>
      <xdr:colOff>256442</xdr:colOff>
      <xdr:row>5133</xdr:row>
      <xdr:rowOff>123434</xdr:rowOff>
    </xdr:to>
    <xdr:pic>
      <xdr:nvPicPr>
        <xdr:cNvPr id="673" name="图片 672"/>
        <xdr:cNvPicPr/>
      </xdr:nvPicPr>
      <xdr:blipFill>
        <a:blip r:embed="rId467"/>
        <a:stretch>
          <a:fillRect/>
        </a:stretch>
      </xdr:blipFill>
      <xdr:spPr>
        <a:xfrm>
          <a:off x="3522345" y="1025438005"/>
          <a:ext cx="1659890" cy="1413510"/>
        </a:xfrm>
        <a:prstGeom prst="rect">
          <a:avLst/>
        </a:prstGeom>
      </xdr:spPr>
    </xdr:pic>
    <xdr:clientData/>
  </xdr:twoCellAnchor>
  <xdr:twoCellAnchor editAs="oneCell">
    <xdr:from>
      <xdr:col>2</xdr:col>
      <xdr:colOff>95250</xdr:colOff>
      <xdr:row>5137</xdr:row>
      <xdr:rowOff>58613</xdr:rowOff>
    </xdr:from>
    <xdr:to>
      <xdr:col>3</xdr:col>
      <xdr:colOff>560217</xdr:colOff>
      <xdr:row>5145</xdr:row>
      <xdr:rowOff>43519</xdr:rowOff>
    </xdr:to>
    <xdr:pic>
      <xdr:nvPicPr>
        <xdr:cNvPr id="674" name="图片 673"/>
        <xdr:cNvPicPr/>
      </xdr:nvPicPr>
      <xdr:blipFill>
        <a:blip r:embed="rId468"/>
        <a:stretch>
          <a:fillRect/>
        </a:stretch>
      </xdr:blipFill>
      <xdr:spPr>
        <a:xfrm>
          <a:off x="1638300" y="1027586845"/>
          <a:ext cx="1417320" cy="1584960"/>
        </a:xfrm>
        <a:prstGeom prst="rect">
          <a:avLst/>
        </a:prstGeom>
      </xdr:spPr>
    </xdr:pic>
    <xdr:clientData/>
  </xdr:twoCellAnchor>
  <xdr:twoCellAnchor editAs="oneCell">
    <xdr:from>
      <xdr:col>4</xdr:col>
      <xdr:colOff>58615</xdr:colOff>
      <xdr:row>5136</xdr:row>
      <xdr:rowOff>175846</xdr:rowOff>
    </xdr:from>
    <xdr:to>
      <xdr:col>8</xdr:col>
      <xdr:colOff>117231</xdr:colOff>
      <xdr:row>5145</xdr:row>
      <xdr:rowOff>42838</xdr:rowOff>
    </xdr:to>
    <xdr:pic>
      <xdr:nvPicPr>
        <xdr:cNvPr id="675" name="图片 674"/>
        <xdr:cNvPicPr/>
      </xdr:nvPicPr>
      <xdr:blipFill>
        <a:blip r:embed="rId469"/>
        <a:stretch>
          <a:fillRect/>
        </a:stretch>
      </xdr:blipFill>
      <xdr:spPr>
        <a:xfrm>
          <a:off x="3199765" y="1027503660"/>
          <a:ext cx="1843405" cy="1667510"/>
        </a:xfrm>
        <a:prstGeom prst="rect">
          <a:avLst/>
        </a:prstGeom>
      </xdr:spPr>
    </xdr:pic>
    <xdr:clientData/>
  </xdr:twoCellAnchor>
  <xdr:twoCellAnchor editAs="oneCell">
    <xdr:from>
      <xdr:col>2</xdr:col>
      <xdr:colOff>87923</xdr:colOff>
      <xdr:row>5148</xdr:row>
      <xdr:rowOff>51288</xdr:rowOff>
    </xdr:from>
    <xdr:to>
      <xdr:col>8</xdr:col>
      <xdr:colOff>274466</xdr:colOff>
      <xdr:row>5158</xdr:row>
      <xdr:rowOff>109903</xdr:rowOff>
    </xdr:to>
    <xdr:pic>
      <xdr:nvPicPr>
        <xdr:cNvPr id="676" name="图片 675"/>
        <xdr:cNvPicPr/>
      </xdr:nvPicPr>
      <xdr:blipFill>
        <a:blip r:embed="rId469"/>
        <a:stretch>
          <a:fillRect/>
        </a:stretch>
      </xdr:blipFill>
      <xdr:spPr>
        <a:xfrm>
          <a:off x="1630680" y="1029779500"/>
          <a:ext cx="3569970" cy="2059305"/>
        </a:xfrm>
        <a:prstGeom prst="rect">
          <a:avLst/>
        </a:prstGeom>
      </xdr:spPr>
    </xdr:pic>
    <xdr:clientData/>
  </xdr:twoCellAnchor>
  <xdr:twoCellAnchor editAs="oneCell">
    <xdr:from>
      <xdr:col>2</xdr:col>
      <xdr:colOff>58615</xdr:colOff>
      <xdr:row>5162</xdr:row>
      <xdr:rowOff>14653</xdr:rowOff>
    </xdr:from>
    <xdr:to>
      <xdr:col>4</xdr:col>
      <xdr:colOff>40005</xdr:colOff>
      <xdr:row>5169</xdr:row>
      <xdr:rowOff>142680</xdr:rowOff>
    </xdr:to>
    <xdr:pic>
      <xdr:nvPicPr>
        <xdr:cNvPr id="677" name="图片 676"/>
        <xdr:cNvPicPr/>
      </xdr:nvPicPr>
      <xdr:blipFill>
        <a:blip r:embed="rId470"/>
        <a:stretch>
          <a:fillRect/>
        </a:stretch>
      </xdr:blipFill>
      <xdr:spPr>
        <a:xfrm>
          <a:off x="1601470" y="1032543655"/>
          <a:ext cx="1579880" cy="1527810"/>
        </a:xfrm>
        <a:prstGeom prst="rect">
          <a:avLst/>
        </a:prstGeom>
      </xdr:spPr>
    </xdr:pic>
    <xdr:clientData/>
  </xdr:twoCellAnchor>
  <xdr:twoCellAnchor editAs="oneCell">
    <xdr:from>
      <xdr:col>4</xdr:col>
      <xdr:colOff>256443</xdr:colOff>
      <xdr:row>5162</xdr:row>
      <xdr:rowOff>14653</xdr:rowOff>
    </xdr:from>
    <xdr:to>
      <xdr:col>8</xdr:col>
      <xdr:colOff>161193</xdr:colOff>
      <xdr:row>5169</xdr:row>
      <xdr:rowOff>80596</xdr:rowOff>
    </xdr:to>
    <xdr:pic>
      <xdr:nvPicPr>
        <xdr:cNvPr id="678" name="图片 677"/>
        <xdr:cNvPicPr/>
      </xdr:nvPicPr>
      <xdr:blipFill>
        <a:blip r:embed="rId471"/>
        <a:stretch>
          <a:fillRect/>
        </a:stretch>
      </xdr:blipFill>
      <xdr:spPr>
        <a:xfrm>
          <a:off x="3397250" y="1032543655"/>
          <a:ext cx="1689735" cy="1465580"/>
        </a:xfrm>
        <a:prstGeom prst="rect">
          <a:avLst/>
        </a:prstGeom>
      </xdr:spPr>
    </xdr:pic>
    <xdr:clientData/>
  </xdr:twoCellAnchor>
  <xdr:twoCellAnchor editAs="oneCell">
    <xdr:from>
      <xdr:col>2</xdr:col>
      <xdr:colOff>58616</xdr:colOff>
      <xdr:row>5174</xdr:row>
      <xdr:rowOff>0</xdr:rowOff>
    </xdr:from>
    <xdr:to>
      <xdr:col>4</xdr:col>
      <xdr:colOff>171890</xdr:colOff>
      <xdr:row>5181</xdr:row>
      <xdr:rowOff>143999</xdr:rowOff>
    </xdr:to>
    <xdr:pic>
      <xdr:nvPicPr>
        <xdr:cNvPr id="679" name="图片 678"/>
        <xdr:cNvPicPr/>
      </xdr:nvPicPr>
      <xdr:blipFill>
        <a:blip r:embed="rId472"/>
        <a:stretch>
          <a:fillRect/>
        </a:stretch>
      </xdr:blipFill>
      <xdr:spPr>
        <a:xfrm>
          <a:off x="1601470" y="1034929350"/>
          <a:ext cx="1711325" cy="1543685"/>
        </a:xfrm>
        <a:prstGeom prst="rect">
          <a:avLst/>
        </a:prstGeom>
      </xdr:spPr>
    </xdr:pic>
    <xdr:clientData/>
  </xdr:twoCellAnchor>
  <xdr:twoCellAnchor editAs="oneCell">
    <xdr:from>
      <xdr:col>4</xdr:col>
      <xdr:colOff>402979</xdr:colOff>
      <xdr:row>5174</xdr:row>
      <xdr:rowOff>58616</xdr:rowOff>
    </xdr:from>
    <xdr:to>
      <xdr:col>8</xdr:col>
      <xdr:colOff>300402</xdr:colOff>
      <xdr:row>5181</xdr:row>
      <xdr:rowOff>68142</xdr:rowOff>
    </xdr:to>
    <xdr:pic>
      <xdr:nvPicPr>
        <xdr:cNvPr id="680" name="图片 679"/>
        <xdr:cNvPicPr/>
      </xdr:nvPicPr>
      <xdr:blipFill>
        <a:blip r:embed="rId473"/>
        <a:stretch>
          <a:fillRect/>
        </a:stretch>
      </xdr:blipFill>
      <xdr:spPr>
        <a:xfrm>
          <a:off x="3543935" y="1034987770"/>
          <a:ext cx="1682750" cy="1409700"/>
        </a:xfrm>
        <a:prstGeom prst="rect">
          <a:avLst/>
        </a:prstGeom>
      </xdr:spPr>
    </xdr:pic>
    <xdr:clientData/>
  </xdr:twoCellAnchor>
  <xdr:twoCellAnchor editAs="oneCell">
    <xdr:from>
      <xdr:col>2</xdr:col>
      <xdr:colOff>36635</xdr:colOff>
      <xdr:row>5186</xdr:row>
      <xdr:rowOff>65941</xdr:rowOff>
    </xdr:from>
    <xdr:to>
      <xdr:col>3</xdr:col>
      <xdr:colOff>486947</xdr:colOff>
      <xdr:row>5193</xdr:row>
      <xdr:rowOff>168519</xdr:rowOff>
    </xdr:to>
    <xdr:pic>
      <xdr:nvPicPr>
        <xdr:cNvPr id="681" name="图片 680"/>
        <xdr:cNvPicPr/>
      </xdr:nvPicPr>
      <xdr:blipFill>
        <a:blip r:embed="rId474"/>
        <a:stretch>
          <a:fillRect/>
        </a:stretch>
      </xdr:blipFill>
      <xdr:spPr>
        <a:xfrm>
          <a:off x="1579245" y="1037395055"/>
          <a:ext cx="1402715" cy="1503045"/>
        </a:xfrm>
        <a:prstGeom prst="rect">
          <a:avLst/>
        </a:prstGeom>
      </xdr:spPr>
    </xdr:pic>
    <xdr:clientData/>
  </xdr:twoCellAnchor>
  <xdr:twoCellAnchor editAs="oneCell">
    <xdr:from>
      <xdr:col>4</xdr:col>
      <xdr:colOff>58613</xdr:colOff>
      <xdr:row>5185</xdr:row>
      <xdr:rowOff>175846</xdr:rowOff>
    </xdr:from>
    <xdr:to>
      <xdr:col>8</xdr:col>
      <xdr:colOff>359018</xdr:colOff>
      <xdr:row>5194</xdr:row>
      <xdr:rowOff>55441</xdr:rowOff>
    </xdr:to>
    <xdr:pic>
      <xdr:nvPicPr>
        <xdr:cNvPr id="682" name="图片 681"/>
        <xdr:cNvPicPr/>
      </xdr:nvPicPr>
      <xdr:blipFill>
        <a:blip r:embed="rId475"/>
        <a:stretch>
          <a:fillRect/>
        </a:stretch>
      </xdr:blipFill>
      <xdr:spPr>
        <a:xfrm>
          <a:off x="3199765" y="1037304885"/>
          <a:ext cx="2085340" cy="1680210"/>
        </a:xfrm>
        <a:prstGeom prst="rect">
          <a:avLst/>
        </a:prstGeom>
      </xdr:spPr>
    </xdr:pic>
    <xdr:clientData/>
  </xdr:twoCellAnchor>
  <xdr:twoCellAnchor editAs="oneCell">
    <xdr:from>
      <xdr:col>2</xdr:col>
      <xdr:colOff>14654</xdr:colOff>
      <xdr:row>5197</xdr:row>
      <xdr:rowOff>14652</xdr:rowOff>
    </xdr:from>
    <xdr:to>
      <xdr:col>3</xdr:col>
      <xdr:colOff>590550</xdr:colOff>
      <xdr:row>5205</xdr:row>
      <xdr:rowOff>109903</xdr:rowOff>
    </xdr:to>
    <xdr:pic>
      <xdr:nvPicPr>
        <xdr:cNvPr id="683" name="图片 682"/>
        <xdr:cNvPicPr/>
      </xdr:nvPicPr>
      <xdr:blipFill>
        <a:blip r:embed="rId476"/>
        <a:stretch>
          <a:fillRect/>
        </a:stretch>
      </xdr:blipFill>
      <xdr:spPr>
        <a:xfrm>
          <a:off x="1557655" y="1039544530"/>
          <a:ext cx="1528445" cy="1695450"/>
        </a:xfrm>
        <a:prstGeom prst="rect">
          <a:avLst/>
        </a:prstGeom>
      </xdr:spPr>
    </xdr:pic>
    <xdr:clientData/>
  </xdr:twoCellAnchor>
  <xdr:twoCellAnchor editAs="oneCell">
    <xdr:from>
      <xdr:col>4</xdr:col>
      <xdr:colOff>168519</xdr:colOff>
      <xdr:row>5197</xdr:row>
      <xdr:rowOff>7326</xdr:rowOff>
    </xdr:from>
    <xdr:to>
      <xdr:col>8</xdr:col>
      <xdr:colOff>234461</xdr:colOff>
      <xdr:row>5206</xdr:row>
      <xdr:rowOff>28868</xdr:rowOff>
    </xdr:to>
    <xdr:pic>
      <xdr:nvPicPr>
        <xdr:cNvPr id="684" name="图片 683"/>
        <xdr:cNvPicPr/>
      </xdr:nvPicPr>
      <xdr:blipFill>
        <a:blip r:embed="rId477"/>
        <a:stretch>
          <a:fillRect/>
        </a:stretch>
      </xdr:blipFill>
      <xdr:spPr>
        <a:xfrm>
          <a:off x="3309620" y="1039536910"/>
          <a:ext cx="1851025" cy="1821815"/>
        </a:xfrm>
        <a:prstGeom prst="rect">
          <a:avLst/>
        </a:prstGeom>
      </xdr:spPr>
    </xdr:pic>
    <xdr:clientData/>
  </xdr:twoCellAnchor>
  <xdr:oneCellAnchor>
    <xdr:from>
      <xdr:col>2</xdr:col>
      <xdr:colOff>175847</xdr:colOff>
      <xdr:row>5209</xdr:row>
      <xdr:rowOff>36634</xdr:rowOff>
    </xdr:from>
    <xdr:ext cx="1399442" cy="1503241"/>
    <xdr:pic>
      <xdr:nvPicPr>
        <xdr:cNvPr id="685" name="图片 684"/>
        <xdr:cNvPicPr/>
      </xdr:nvPicPr>
      <xdr:blipFill>
        <a:blip r:embed="rId451"/>
        <a:stretch>
          <a:fillRect/>
        </a:stretch>
      </xdr:blipFill>
      <xdr:spPr>
        <a:xfrm>
          <a:off x="1718310" y="1041966420"/>
          <a:ext cx="1399540" cy="1503680"/>
        </a:xfrm>
        <a:prstGeom prst="rect">
          <a:avLst/>
        </a:prstGeom>
      </xdr:spPr>
    </xdr:pic>
    <xdr:clientData/>
  </xdr:oneCellAnchor>
  <xdr:oneCellAnchor>
    <xdr:from>
      <xdr:col>4</xdr:col>
      <xdr:colOff>161191</xdr:colOff>
      <xdr:row>5209</xdr:row>
      <xdr:rowOff>36633</xdr:rowOff>
    </xdr:from>
    <xdr:ext cx="2073519" cy="1887123"/>
    <xdr:pic>
      <xdr:nvPicPr>
        <xdr:cNvPr id="686" name="图片 685"/>
        <xdr:cNvPicPr/>
      </xdr:nvPicPr>
      <xdr:blipFill>
        <a:blip r:embed="rId452"/>
        <a:stretch>
          <a:fillRect/>
        </a:stretch>
      </xdr:blipFill>
      <xdr:spPr>
        <a:xfrm>
          <a:off x="3302000" y="1041966420"/>
          <a:ext cx="2073910" cy="1887220"/>
        </a:xfrm>
        <a:prstGeom prst="rect">
          <a:avLst/>
        </a:prstGeom>
      </xdr:spPr>
    </xdr:pic>
    <xdr:clientData/>
  </xdr:oneCellAnchor>
  <xdr:oneCellAnchor>
    <xdr:from>
      <xdr:col>2</xdr:col>
      <xdr:colOff>29308</xdr:colOff>
      <xdr:row>5222</xdr:row>
      <xdr:rowOff>7327</xdr:rowOff>
    </xdr:from>
    <xdr:ext cx="1677865" cy="1597171"/>
    <xdr:pic>
      <xdr:nvPicPr>
        <xdr:cNvPr id="687" name="图片 686"/>
        <xdr:cNvPicPr/>
      </xdr:nvPicPr>
      <xdr:blipFill>
        <a:blip r:embed="rId453"/>
        <a:stretch>
          <a:fillRect/>
        </a:stretch>
      </xdr:blipFill>
      <xdr:spPr>
        <a:xfrm>
          <a:off x="1572260" y="1044537535"/>
          <a:ext cx="1677670" cy="1597025"/>
        </a:xfrm>
        <a:prstGeom prst="rect">
          <a:avLst/>
        </a:prstGeom>
      </xdr:spPr>
    </xdr:pic>
    <xdr:clientData/>
  </xdr:oneCellAnchor>
  <xdr:oneCellAnchor>
    <xdr:from>
      <xdr:col>4</xdr:col>
      <xdr:colOff>190499</xdr:colOff>
      <xdr:row>5222</xdr:row>
      <xdr:rowOff>51288</xdr:rowOff>
    </xdr:from>
    <xdr:ext cx="1897674" cy="1682506"/>
    <xdr:pic>
      <xdr:nvPicPr>
        <xdr:cNvPr id="688" name="图片 687"/>
        <xdr:cNvPicPr/>
      </xdr:nvPicPr>
      <xdr:blipFill>
        <a:blip r:embed="rId454"/>
        <a:stretch>
          <a:fillRect/>
        </a:stretch>
      </xdr:blipFill>
      <xdr:spPr>
        <a:xfrm>
          <a:off x="3331210" y="1044581350"/>
          <a:ext cx="1898015" cy="1682750"/>
        </a:xfrm>
        <a:prstGeom prst="rect">
          <a:avLst/>
        </a:prstGeom>
      </xdr:spPr>
    </xdr:pic>
    <xdr:clientData/>
  </xdr:oneCellAnchor>
  <xdr:oneCellAnchor>
    <xdr:from>
      <xdr:col>2</xdr:col>
      <xdr:colOff>51290</xdr:colOff>
      <xdr:row>5234</xdr:row>
      <xdr:rowOff>7325</xdr:rowOff>
    </xdr:from>
    <xdr:ext cx="1575287" cy="1337897"/>
    <xdr:pic>
      <xdr:nvPicPr>
        <xdr:cNvPr id="689" name="图片 688"/>
        <xdr:cNvPicPr/>
      </xdr:nvPicPr>
      <xdr:blipFill>
        <a:blip r:embed="rId455"/>
        <a:stretch>
          <a:fillRect/>
        </a:stretch>
      </xdr:blipFill>
      <xdr:spPr>
        <a:xfrm>
          <a:off x="1593850" y="1046937835"/>
          <a:ext cx="1575435" cy="1337945"/>
        </a:xfrm>
        <a:prstGeom prst="rect">
          <a:avLst/>
        </a:prstGeom>
      </xdr:spPr>
    </xdr:pic>
    <xdr:clientData/>
  </xdr:oneCellAnchor>
  <xdr:oneCellAnchor>
    <xdr:from>
      <xdr:col>4</xdr:col>
      <xdr:colOff>227134</xdr:colOff>
      <xdr:row>5233</xdr:row>
      <xdr:rowOff>109901</xdr:rowOff>
    </xdr:from>
    <xdr:ext cx="1905000" cy="1422891"/>
    <xdr:pic>
      <xdr:nvPicPr>
        <xdr:cNvPr id="690" name="图片 689"/>
        <xdr:cNvPicPr/>
      </xdr:nvPicPr>
      <xdr:blipFill>
        <a:blip r:embed="rId456"/>
        <a:stretch>
          <a:fillRect/>
        </a:stretch>
      </xdr:blipFill>
      <xdr:spPr>
        <a:xfrm>
          <a:off x="3368040" y="1046840680"/>
          <a:ext cx="1905000" cy="1422400"/>
        </a:xfrm>
        <a:prstGeom prst="rect">
          <a:avLst/>
        </a:prstGeom>
      </xdr:spPr>
    </xdr:pic>
    <xdr:clientData/>
  </xdr:oneCellAnchor>
  <xdr:oneCellAnchor>
    <xdr:from>
      <xdr:col>2</xdr:col>
      <xdr:colOff>29308</xdr:colOff>
      <xdr:row>5245</xdr:row>
      <xdr:rowOff>175846</xdr:rowOff>
    </xdr:from>
    <xdr:ext cx="1611923" cy="1343171"/>
    <xdr:pic>
      <xdr:nvPicPr>
        <xdr:cNvPr id="691" name="图片 690"/>
        <xdr:cNvPicPr/>
      </xdr:nvPicPr>
      <xdr:blipFill>
        <a:blip r:embed="rId457"/>
        <a:stretch>
          <a:fillRect/>
        </a:stretch>
      </xdr:blipFill>
      <xdr:spPr>
        <a:xfrm>
          <a:off x="1572260" y="1049306385"/>
          <a:ext cx="1611630" cy="1343660"/>
        </a:xfrm>
        <a:prstGeom prst="rect">
          <a:avLst/>
        </a:prstGeom>
      </xdr:spPr>
    </xdr:pic>
    <xdr:clientData/>
  </xdr:oneCellAnchor>
  <xdr:oneCellAnchor>
    <xdr:from>
      <xdr:col>4</xdr:col>
      <xdr:colOff>219808</xdr:colOff>
      <xdr:row>5246</xdr:row>
      <xdr:rowOff>14653</xdr:rowOff>
    </xdr:from>
    <xdr:ext cx="1802423" cy="1500505"/>
    <xdr:pic>
      <xdr:nvPicPr>
        <xdr:cNvPr id="692" name="图片 691"/>
        <xdr:cNvPicPr/>
      </xdr:nvPicPr>
      <xdr:blipFill>
        <a:blip r:embed="rId458"/>
        <a:stretch>
          <a:fillRect/>
        </a:stretch>
      </xdr:blipFill>
      <xdr:spPr>
        <a:xfrm>
          <a:off x="3361055" y="1049345755"/>
          <a:ext cx="1802130" cy="1500505"/>
        </a:xfrm>
        <a:prstGeom prst="rect">
          <a:avLst/>
        </a:prstGeom>
      </xdr:spPr>
    </xdr:pic>
    <xdr:clientData/>
  </xdr:oneCellAnchor>
  <xdr:twoCellAnchor editAs="oneCell">
    <xdr:from>
      <xdr:col>2</xdr:col>
      <xdr:colOff>219807</xdr:colOff>
      <xdr:row>5257</xdr:row>
      <xdr:rowOff>36635</xdr:rowOff>
    </xdr:from>
    <xdr:to>
      <xdr:col>7</xdr:col>
      <xdr:colOff>120600</xdr:colOff>
      <xdr:row>5264</xdr:row>
      <xdr:rowOff>168519</xdr:rowOff>
    </xdr:to>
    <xdr:pic>
      <xdr:nvPicPr>
        <xdr:cNvPr id="693" name="图片 692"/>
        <xdr:cNvPicPr/>
      </xdr:nvPicPr>
      <xdr:blipFill>
        <a:blip r:embed="rId459"/>
        <a:stretch>
          <a:fillRect/>
        </a:stretch>
      </xdr:blipFill>
      <xdr:spPr>
        <a:xfrm>
          <a:off x="1762760" y="1051567620"/>
          <a:ext cx="2844165" cy="1532255"/>
        </a:xfrm>
        <a:prstGeom prst="rect">
          <a:avLst/>
        </a:prstGeom>
      </xdr:spPr>
    </xdr:pic>
    <xdr:clientData/>
  </xdr:twoCellAnchor>
  <xdr:oneCellAnchor>
    <xdr:from>
      <xdr:col>2</xdr:col>
      <xdr:colOff>87924</xdr:colOff>
      <xdr:row>5269</xdr:row>
      <xdr:rowOff>117232</xdr:rowOff>
    </xdr:from>
    <xdr:ext cx="1516672" cy="1485899"/>
    <xdr:pic>
      <xdr:nvPicPr>
        <xdr:cNvPr id="694" name="图片 693"/>
        <xdr:cNvPicPr/>
      </xdr:nvPicPr>
      <xdr:blipFill>
        <a:blip r:embed="rId460"/>
        <a:stretch>
          <a:fillRect/>
        </a:stretch>
      </xdr:blipFill>
      <xdr:spPr>
        <a:xfrm>
          <a:off x="1630680" y="1054048565"/>
          <a:ext cx="1516380" cy="1485900"/>
        </a:xfrm>
        <a:prstGeom prst="rect">
          <a:avLst/>
        </a:prstGeom>
      </xdr:spPr>
    </xdr:pic>
    <xdr:clientData/>
  </xdr:oneCellAnchor>
  <xdr:oneCellAnchor>
    <xdr:from>
      <xdr:col>4</xdr:col>
      <xdr:colOff>109904</xdr:colOff>
      <xdr:row>5269</xdr:row>
      <xdr:rowOff>102577</xdr:rowOff>
    </xdr:from>
    <xdr:ext cx="1963616" cy="1814781"/>
    <xdr:pic>
      <xdr:nvPicPr>
        <xdr:cNvPr id="695" name="图片 694"/>
        <xdr:cNvPicPr/>
      </xdr:nvPicPr>
      <xdr:blipFill>
        <a:blip r:embed="rId461"/>
        <a:stretch>
          <a:fillRect/>
        </a:stretch>
      </xdr:blipFill>
      <xdr:spPr>
        <a:xfrm>
          <a:off x="3251200" y="1054033960"/>
          <a:ext cx="1963420" cy="1814830"/>
        </a:xfrm>
        <a:prstGeom prst="rect">
          <a:avLst/>
        </a:prstGeom>
      </xdr:spPr>
    </xdr:pic>
    <xdr:clientData/>
  </xdr:oneCellAnchor>
  <xdr:twoCellAnchor editAs="oneCell">
    <xdr:from>
      <xdr:col>2</xdr:col>
      <xdr:colOff>219807</xdr:colOff>
      <xdr:row>5280</xdr:row>
      <xdr:rowOff>117231</xdr:rowOff>
    </xdr:from>
    <xdr:to>
      <xdr:col>8</xdr:col>
      <xdr:colOff>47331</xdr:colOff>
      <xdr:row>5290</xdr:row>
      <xdr:rowOff>29308</xdr:rowOff>
    </xdr:to>
    <xdr:pic>
      <xdr:nvPicPr>
        <xdr:cNvPr id="696" name="图片 695"/>
        <xdr:cNvPicPr/>
      </xdr:nvPicPr>
      <xdr:blipFill>
        <a:blip r:embed="rId478"/>
        <a:stretch>
          <a:fillRect/>
        </a:stretch>
      </xdr:blipFill>
      <xdr:spPr>
        <a:xfrm>
          <a:off x="1762760" y="1056248840"/>
          <a:ext cx="3210560" cy="1912620"/>
        </a:xfrm>
        <a:prstGeom prst="rect">
          <a:avLst/>
        </a:prstGeom>
      </xdr:spPr>
    </xdr:pic>
    <xdr:clientData/>
  </xdr:twoCellAnchor>
  <xdr:twoCellAnchor editAs="oneCell">
    <xdr:from>
      <xdr:col>2</xdr:col>
      <xdr:colOff>80597</xdr:colOff>
      <xdr:row>5293</xdr:row>
      <xdr:rowOff>153865</xdr:rowOff>
    </xdr:from>
    <xdr:to>
      <xdr:col>4</xdr:col>
      <xdr:colOff>179217</xdr:colOff>
      <xdr:row>5300</xdr:row>
      <xdr:rowOff>160312</xdr:rowOff>
    </xdr:to>
    <xdr:pic>
      <xdr:nvPicPr>
        <xdr:cNvPr id="697" name="图片 696"/>
        <xdr:cNvPicPr/>
      </xdr:nvPicPr>
      <xdr:blipFill>
        <a:blip r:embed="rId479"/>
        <a:stretch>
          <a:fillRect/>
        </a:stretch>
      </xdr:blipFill>
      <xdr:spPr>
        <a:xfrm>
          <a:off x="1623060" y="1058885995"/>
          <a:ext cx="1697355" cy="1406525"/>
        </a:xfrm>
        <a:prstGeom prst="rect">
          <a:avLst/>
        </a:prstGeom>
      </xdr:spPr>
    </xdr:pic>
    <xdr:clientData/>
  </xdr:twoCellAnchor>
  <xdr:twoCellAnchor editAs="oneCell">
    <xdr:from>
      <xdr:col>4</xdr:col>
      <xdr:colOff>498231</xdr:colOff>
      <xdr:row>5293</xdr:row>
      <xdr:rowOff>80596</xdr:rowOff>
    </xdr:from>
    <xdr:to>
      <xdr:col>8</xdr:col>
      <xdr:colOff>95251</xdr:colOff>
      <xdr:row>5301</xdr:row>
      <xdr:rowOff>167053</xdr:rowOff>
    </xdr:to>
    <xdr:pic>
      <xdr:nvPicPr>
        <xdr:cNvPr id="698" name="图片 697"/>
        <xdr:cNvPicPr/>
      </xdr:nvPicPr>
      <xdr:blipFill>
        <a:blip r:embed="rId478"/>
        <a:stretch>
          <a:fillRect/>
        </a:stretch>
      </xdr:blipFill>
      <xdr:spPr>
        <a:xfrm>
          <a:off x="3639185" y="1058812335"/>
          <a:ext cx="1382395" cy="1687195"/>
        </a:xfrm>
        <a:prstGeom prst="rect">
          <a:avLst/>
        </a:prstGeom>
      </xdr:spPr>
    </xdr:pic>
    <xdr:clientData/>
  </xdr:twoCellAnchor>
  <xdr:twoCellAnchor editAs="oneCell">
    <xdr:from>
      <xdr:col>2</xdr:col>
      <xdr:colOff>131884</xdr:colOff>
      <xdr:row>5306</xdr:row>
      <xdr:rowOff>51289</xdr:rowOff>
    </xdr:from>
    <xdr:to>
      <xdr:col>3</xdr:col>
      <xdr:colOff>590550</xdr:colOff>
      <xdr:row>5313</xdr:row>
      <xdr:rowOff>27305</xdr:rowOff>
    </xdr:to>
    <xdr:pic>
      <xdr:nvPicPr>
        <xdr:cNvPr id="699" name="图片 698"/>
        <xdr:cNvPicPr/>
      </xdr:nvPicPr>
      <xdr:blipFill>
        <a:blip r:embed="rId480"/>
        <a:stretch>
          <a:fillRect/>
        </a:stretch>
      </xdr:blipFill>
      <xdr:spPr>
        <a:xfrm>
          <a:off x="1674495" y="1061383450"/>
          <a:ext cx="1411605" cy="1376680"/>
        </a:xfrm>
        <a:prstGeom prst="rect">
          <a:avLst/>
        </a:prstGeom>
      </xdr:spPr>
    </xdr:pic>
    <xdr:clientData/>
  </xdr:twoCellAnchor>
  <xdr:twoCellAnchor editAs="oneCell">
    <xdr:from>
      <xdr:col>4</xdr:col>
      <xdr:colOff>329710</xdr:colOff>
      <xdr:row>5306</xdr:row>
      <xdr:rowOff>51289</xdr:rowOff>
    </xdr:from>
    <xdr:to>
      <xdr:col>8</xdr:col>
      <xdr:colOff>65941</xdr:colOff>
      <xdr:row>5313</xdr:row>
      <xdr:rowOff>134327</xdr:rowOff>
    </xdr:to>
    <xdr:pic>
      <xdr:nvPicPr>
        <xdr:cNvPr id="700" name="图片 699"/>
        <xdr:cNvPicPr/>
      </xdr:nvPicPr>
      <xdr:blipFill>
        <a:blip r:embed="rId481"/>
        <a:stretch>
          <a:fillRect/>
        </a:stretch>
      </xdr:blipFill>
      <xdr:spPr>
        <a:xfrm>
          <a:off x="3470910" y="1061383450"/>
          <a:ext cx="1520825" cy="1483360"/>
        </a:xfrm>
        <a:prstGeom prst="rect">
          <a:avLst/>
        </a:prstGeom>
      </xdr:spPr>
    </xdr:pic>
    <xdr:clientData/>
  </xdr:twoCellAnchor>
  <xdr:twoCellAnchor editAs="oneCell">
    <xdr:from>
      <xdr:col>2</xdr:col>
      <xdr:colOff>87923</xdr:colOff>
      <xdr:row>5317</xdr:row>
      <xdr:rowOff>7326</xdr:rowOff>
    </xdr:from>
    <xdr:to>
      <xdr:col>4</xdr:col>
      <xdr:colOff>83966</xdr:colOff>
      <xdr:row>5325</xdr:row>
      <xdr:rowOff>43473</xdr:rowOff>
    </xdr:to>
    <xdr:pic>
      <xdr:nvPicPr>
        <xdr:cNvPr id="701" name="图片 700"/>
        <xdr:cNvPicPr/>
      </xdr:nvPicPr>
      <xdr:blipFill>
        <a:blip r:embed="rId482"/>
        <a:stretch>
          <a:fillRect/>
        </a:stretch>
      </xdr:blipFill>
      <xdr:spPr>
        <a:xfrm>
          <a:off x="1630680" y="1063539910"/>
          <a:ext cx="1594485" cy="1636395"/>
        </a:xfrm>
        <a:prstGeom prst="rect">
          <a:avLst/>
        </a:prstGeom>
      </xdr:spPr>
    </xdr:pic>
    <xdr:clientData/>
  </xdr:twoCellAnchor>
  <xdr:twoCellAnchor editAs="oneCell">
    <xdr:from>
      <xdr:col>4</xdr:col>
      <xdr:colOff>234460</xdr:colOff>
      <xdr:row>5317</xdr:row>
      <xdr:rowOff>73269</xdr:rowOff>
    </xdr:from>
    <xdr:to>
      <xdr:col>8</xdr:col>
      <xdr:colOff>205154</xdr:colOff>
      <xdr:row>5325</xdr:row>
      <xdr:rowOff>121481</xdr:rowOff>
    </xdr:to>
    <xdr:pic>
      <xdr:nvPicPr>
        <xdr:cNvPr id="702" name="图片 701"/>
        <xdr:cNvPicPr/>
      </xdr:nvPicPr>
      <xdr:blipFill>
        <a:blip r:embed="rId483"/>
        <a:stretch>
          <a:fillRect/>
        </a:stretch>
      </xdr:blipFill>
      <xdr:spPr>
        <a:xfrm>
          <a:off x="3375660" y="1063605950"/>
          <a:ext cx="1755775" cy="1648460"/>
        </a:xfrm>
        <a:prstGeom prst="rect">
          <a:avLst/>
        </a:prstGeom>
      </xdr:spPr>
    </xdr:pic>
    <xdr:clientData/>
  </xdr:twoCellAnchor>
  <xdr:oneCellAnchor>
    <xdr:from>
      <xdr:col>2</xdr:col>
      <xdr:colOff>175847</xdr:colOff>
      <xdr:row>5329</xdr:row>
      <xdr:rowOff>36634</xdr:rowOff>
    </xdr:from>
    <xdr:ext cx="1399442" cy="1503241"/>
    <xdr:pic>
      <xdr:nvPicPr>
        <xdr:cNvPr id="703" name="图片 702"/>
        <xdr:cNvPicPr/>
      </xdr:nvPicPr>
      <xdr:blipFill>
        <a:blip r:embed="rId451"/>
        <a:stretch>
          <a:fillRect/>
        </a:stretch>
      </xdr:blipFill>
      <xdr:spPr>
        <a:xfrm>
          <a:off x="1718310" y="1065969420"/>
          <a:ext cx="1399540" cy="1503680"/>
        </a:xfrm>
        <a:prstGeom prst="rect">
          <a:avLst/>
        </a:prstGeom>
      </xdr:spPr>
    </xdr:pic>
    <xdr:clientData/>
  </xdr:oneCellAnchor>
  <xdr:oneCellAnchor>
    <xdr:from>
      <xdr:col>4</xdr:col>
      <xdr:colOff>161191</xdr:colOff>
      <xdr:row>5329</xdr:row>
      <xdr:rowOff>36633</xdr:rowOff>
    </xdr:from>
    <xdr:ext cx="2073519" cy="1887123"/>
    <xdr:pic>
      <xdr:nvPicPr>
        <xdr:cNvPr id="704" name="图片 703"/>
        <xdr:cNvPicPr/>
      </xdr:nvPicPr>
      <xdr:blipFill>
        <a:blip r:embed="rId452"/>
        <a:stretch>
          <a:fillRect/>
        </a:stretch>
      </xdr:blipFill>
      <xdr:spPr>
        <a:xfrm>
          <a:off x="3302000" y="1065969420"/>
          <a:ext cx="2073910" cy="1887220"/>
        </a:xfrm>
        <a:prstGeom prst="rect">
          <a:avLst/>
        </a:prstGeom>
      </xdr:spPr>
    </xdr:pic>
    <xdr:clientData/>
  </xdr:oneCellAnchor>
  <xdr:oneCellAnchor>
    <xdr:from>
      <xdr:col>2</xdr:col>
      <xdr:colOff>29308</xdr:colOff>
      <xdr:row>5342</xdr:row>
      <xdr:rowOff>7327</xdr:rowOff>
    </xdr:from>
    <xdr:ext cx="1677865" cy="1597171"/>
    <xdr:pic>
      <xdr:nvPicPr>
        <xdr:cNvPr id="705" name="图片 704"/>
        <xdr:cNvPicPr/>
      </xdr:nvPicPr>
      <xdr:blipFill>
        <a:blip r:embed="rId453"/>
        <a:stretch>
          <a:fillRect/>
        </a:stretch>
      </xdr:blipFill>
      <xdr:spPr>
        <a:xfrm>
          <a:off x="1572260" y="1068540535"/>
          <a:ext cx="1677670" cy="1597025"/>
        </a:xfrm>
        <a:prstGeom prst="rect">
          <a:avLst/>
        </a:prstGeom>
      </xdr:spPr>
    </xdr:pic>
    <xdr:clientData/>
  </xdr:oneCellAnchor>
  <xdr:oneCellAnchor>
    <xdr:from>
      <xdr:col>4</xdr:col>
      <xdr:colOff>190499</xdr:colOff>
      <xdr:row>5342</xdr:row>
      <xdr:rowOff>51288</xdr:rowOff>
    </xdr:from>
    <xdr:ext cx="1897674" cy="1682506"/>
    <xdr:pic>
      <xdr:nvPicPr>
        <xdr:cNvPr id="706" name="图片 705"/>
        <xdr:cNvPicPr/>
      </xdr:nvPicPr>
      <xdr:blipFill>
        <a:blip r:embed="rId454"/>
        <a:stretch>
          <a:fillRect/>
        </a:stretch>
      </xdr:blipFill>
      <xdr:spPr>
        <a:xfrm>
          <a:off x="3331210" y="1068584350"/>
          <a:ext cx="1898015" cy="1682750"/>
        </a:xfrm>
        <a:prstGeom prst="rect">
          <a:avLst/>
        </a:prstGeom>
      </xdr:spPr>
    </xdr:pic>
    <xdr:clientData/>
  </xdr:oneCellAnchor>
  <xdr:twoCellAnchor editAs="oneCell">
    <xdr:from>
      <xdr:col>2</xdr:col>
      <xdr:colOff>29307</xdr:colOff>
      <xdr:row>5352</xdr:row>
      <xdr:rowOff>124557</xdr:rowOff>
    </xdr:from>
    <xdr:to>
      <xdr:col>4</xdr:col>
      <xdr:colOff>149909</xdr:colOff>
      <xdr:row>5362</xdr:row>
      <xdr:rowOff>81720</xdr:rowOff>
    </xdr:to>
    <xdr:pic>
      <xdr:nvPicPr>
        <xdr:cNvPr id="707" name="图片 706"/>
        <xdr:cNvPicPr/>
      </xdr:nvPicPr>
      <xdr:blipFill>
        <a:blip r:embed="rId484"/>
        <a:stretch>
          <a:fillRect/>
        </a:stretch>
      </xdr:blipFill>
      <xdr:spPr>
        <a:xfrm>
          <a:off x="1572260" y="1070658260"/>
          <a:ext cx="1718945" cy="1957070"/>
        </a:xfrm>
        <a:prstGeom prst="rect">
          <a:avLst/>
        </a:prstGeom>
      </xdr:spPr>
    </xdr:pic>
    <xdr:clientData/>
  </xdr:twoCellAnchor>
  <xdr:twoCellAnchor editAs="oneCell">
    <xdr:from>
      <xdr:col>4</xdr:col>
      <xdr:colOff>410306</xdr:colOff>
      <xdr:row>5353</xdr:row>
      <xdr:rowOff>131884</xdr:rowOff>
    </xdr:from>
    <xdr:to>
      <xdr:col>8</xdr:col>
      <xdr:colOff>366345</xdr:colOff>
      <xdr:row>5362</xdr:row>
      <xdr:rowOff>43864</xdr:rowOff>
    </xdr:to>
    <xdr:pic>
      <xdr:nvPicPr>
        <xdr:cNvPr id="708" name="图片 707"/>
        <xdr:cNvPicPr/>
      </xdr:nvPicPr>
      <xdr:blipFill>
        <a:blip r:embed="rId485"/>
        <a:stretch>
          <a:fillRect/>
        </a:stretch>
      </xdr:blipFill>
      <xdr:spPr>
        <a:xfrm>
          <a:off x="3551555" y="1070865270"/>
          <a:ext cx="1740535" cy="1712595"/>
        </a:xfrm>
        <a:prstGeom prst="rect">
          <a:avLst/>
        </a:prstGeom>
      </xdr:spPr>
    </xdr:pic>
    <xdr:clientData/>
  </xdr:twoCellAnchor>
  <xdr:twoCellAnchor editAs="oneCell">
    <xdr:from>
      <xdr:col>2</xdr:col>
      <xdr:colOff>43962</xdr:colOff>
      <xdr:row>5365</xdr:row>
      <xdr:rowOff>146539</xdr:rowOff>
    </xdr:from>
    <xdr:to>
      <xdr:col>3</xdr:col>
      <xdr:colOff>552889</xdr:colOff>
      <xdr:row>5372</xdr:row>
      <xdr:rowOff>117231</xdr:rowOff>
    </xdr:to>
    <xdr:pic>
      <xdr:nvPicPr>
        <xdr:cNvPr id="709" name="图片 708"/>
        <xdr:cNvPicPr>
          <a:picLocks noChangeAspect="1"/>
        </xdr:cNvPicPr>
      </xdr:nvPicPr>
      <xdr:blipFill>
        <a:blip r:embed="rId486"/>
        <a:stretch>
          <a:fillRect/>
        </a:stretch>
      </xdr:blipFill>
      <xdr:spPr>
        <a:xfrm>
          <a:off x="1586865" y="1073280175"/>
          <a:ext cx="1461135" cy="1370965"/>
        </a:xfrm>
        <a:prstGeom prst="rect">
          <a:avLst/>
        </a:prstGeom>
      </xdr:spPr>
    </xdr:pic>
    <xdr:clientData/>
  </xdr:twoCellAnchor>
  <xdr:twoCellAnchor editAs="oneCell">
    <xdr:from>
      <xdr:col>4</xdr:col>
      <xdr:colOff>153865</xdr:colOff>
      <xdr:row>5365</xdr:row>
      <xdr:rowOff>95250</xdr:rowOff>
    </xdr:from>
    <xdr:to>
      <xdr:col>8</xdr:col>
      <xdr:colOff>351692</xdr:colOff>
      <xdr:row>5374</xdr:row>
      <xdr:rowOff>80597</xdr:rowOff>
    </xdr:to>
    <xdr:pic>
      <xdr:nvPicPr>
        <xdr:cNvPr id="710" name="图片 709"/>
        <xdr:cNvPicPr>
          <a:picLocks noChangeAspect="1"/>
        </xdr:cNvPicPr>
      </xdr:nvPicPr>
      <xdr:blipFill>
        <a:blip r:embed="rId487"/>
        <a:stretch>
          <a:fillRect/>
        </a:stretch>
      </xdr:blipFill>
      <xdr:spPr>
        <a:xfrm>
          <a:off x="3295015" y="1073229375"/>
          <a:ext cx="1982470" cy="1784985"/>
        </a:xfrm>
        <a:prstGeom prst="rect">
          <a:avLst/>
        </a:prstGeom>
      </xdr:spPr>
    </xdr:pic>
    <xdr:clientData/>
  </xdr:twoCellAnchor>
  <xdr:twoCellAnchor editAs="oneCell">
    <xdr:from>
      <xdr:col>2</xdr:col>
      <xdr:colOff>58617</xdr:colOff>
      <xdr:row>5377</xdr:row>
      <xdr:rowOff>117232</xdr:rowOff>
    </xdr:from>
    <xdr:to>
      <xdr:col>4</xdr:col>
      <xdr:colOff>113275</xdr:colOff>
      <xdr:row>5384</xdr:row>
      <xdr:rowOff>142521</xdr:rowOff>
    </xdr:to>
    <xdr:pic>
      <xdr:nvPicPr>
        <xdr:cNvPr id="711" name="图片 710"/>
        <xdr:cNvPicPr>
          <a:picLocks noChangeAspect="1"/>
        </xdr:cNvPicPr>
      </xdr:nvPicPr>
      <xdr:blipFill>
        <a:blip r:embed="rId488"/>
        <a:stretch>
          <a:fillRect/>
        </a:stretch>
      </xdr:blipFill>
      <xdr:spPr>
        <a:xfrm>
          <a:off x="1601470" y="1075651265"/>
          <a:ext cx="1652905" cy="1425575"/>
        </a:xfrm>
        <a:prstGeom prst="rect">
          <a:avLst/>
        </a:prstGeom>
      </xdr:spPr>
    </xdr:pic>
    <xdr:clientData/>
  </xdr:twoCellAnchor>
  <xdr:twoCellAnchor editAs="oneCell">
    <xdr:from>
      <xdr:col>4</xdr:col>
      <xdr:colOff>402982</xdr:colOff>
      <xdr:row>5377</xdr:row>
      <xdr:rowOff>124558</xdr:rowOff>
    </xdr:from>
    <xdr:to>
      <xdr:col>8</xdr:col>
      <xdr:colOff>102577</xdr:colOff>
      <xdr:row>5385</xdr:row>
      <xdr:rowOff>82397</xdr:rowOff>
    </xdr:to>
    <xdr:pic>
      <xdr:nvPicPr>
        <xdr:cNvPr id="712" name="图片 711"/>
        <xdr:cNvPicPr>
          <a:picLocks noChangeAspect="1"/>
        </xdr:cNvPicPr>
      </xdr:nvPicPr>
      <xdr:blipFill>
        <a:blip r:embed="rId489"/>
        <a:stretch>
          <a:fillRect/>
        </a:stretch>
      </xdr:blipFill>
      <xdr:spPr>
        <a:xfrm>
          <a:off x="3543935" y="1075658885"/>
          <a:ext cx="1484630" cy="1557655"/>
        </a:xfrm>
        <a:prstGeom prst="rect">
          <a:avLst/>
        </a:prstGeom>
      </xdr:spPr>
    </xdr:pic>
    <xdr:clientData/>
  </xdr:twoCellAnchor>
  <xdr:twoCellAnchor editAs="oneCell">
    <xdr:from>
      <xdr:col>2</xdr:col>
      <xdr:colOff>454269</xdr:colOff>
      <xdr:row>5389</xdr:row>
      <xdr:rowOff>7328</xdr:rowOff>
    </xdr:from>
    <xdr:to>
      <xdr:col>7</xdr:col>
      <xdr:colOff>369717</xdr:colOff>
      <xdr:row>5396</xdr:row>
      <xdr:rowOff>153531</xdr:rowOff>
    </xdr:to>
    <xdr:pic>
      <xdr:nvPicPr>
        <xdr:cNvPr id="713" name="图片 712"/>
        <xdr:cNvPicPr>
          <a:picLocks noChangeAspect="1"/>
        </xdr:cNvPicPr>
      </xdr:nvPicPr>
      <xdr:blipFill>
        <a:blip r:embed="rId490"/>
        <a:stretch>
          <a:fillRect/>
        </a:stretch>
      </xdr:blipFill>
      <xdr:spPr>
        <a:xfrm>
          <a:off x="1997075" y="1077941710"/>
          <a:ext cx="2859405" cy="1546225"/>
        </a:xfrm>
        <a:prstGeom prst="rect">
          <a:avLst/>
        </a:prstGeom>
      </xdr:spPr>
    </xdr:pic>
    <xdr:clientData/>
  </xdr:twoCellAnchor>
  <xdr:oneCellAnchor>
    <xdr:from>
      <xdr:col>2</xdr:col>
      <xdr:colOff>43962</xdr:colOff>
      <xdr:row>5400</xdr:row>
      <xdr:rowOff>146539</xdr:rowOff>
    </xdr:from>
    <xdr:ext cx="1516672" cy="1386253"/>
    <xdr:pic>
      <xdr:nvPicPr>
        <xdr:cNvPr id="714" name="图片 713"/>
        <xdr:cNvPicPr>
          <a:picLocks noChangeAspect="1"/>
        </xdr:cNvPicPr>
      </xdr:nvPicPr>
      <xdr:blipFill>
        <a:blip r:embed="rId486"/>
        <a:stretch>
          <a:fillRect/>
        </a:stretch>
      </xdr:blipFill>
      <xdr:spPr>
        <a:xfrm>
          <a:off x="1586865" y="1080281050"/>
          <a:ext cx="1516380" cy="1386205"/>
        </a:xfrm>
        <a:prstGeom prst="rect">
          <a:avLst/>
        </a:prstGeom>
      </xdr:spPr>
    </xdr:pic>
    <xdr:clientData/>
  </xdr:oneCellAnchor>
  <xdr:oneCellAnchor>
    <xdr:from>
      <xdr:col>4</xdr:col>
      <xdr:colOff>153865</xdr:colOff>
      <xdr:row>5400</xdr:row>
      <xdr:rowOff>95250</xdr:rowOff>
    </xdr:from>
    <xdr:ext cx="2102827" cy="1805354"/>
    <xdr:pic>
      <xdr:nvPicPr>
        <xdr:cNvPr id="715" name="图片 714"/>
        <xdr:cNvPicPr>
          <a:picLocks noChangeAspect="1"/>
        </xdr:cNvPicPr>
      </xdr:nvPicPr>
      <xdr:blipFill>
        <a:blip r:embed="rId487"/>
        <a:stretch>
          <a:fillRect/>
        </a:stretch>
      </xdr:blipFill>
      <xdr:spPr>
        <a:xfrm>
          <a:off x="3295015" y="1080230250"/>
          <a:ext cx="2102485" cy="1805305"/>
        </a:xfrm>
        <a:prstGeom prst="rect">
          <a:avLst/>
        </a:prstGeom>
      </xdr:spPr>
    </xdr:pic>
    <xdr:clientData/>
  </xdr:oneCellAnchor>
  <xdr:oneCellAnchor>
    <xdr:from>
      <xdr:col>2</xdr:col>
      <xdr:colOff>58617</xdr:colOff>
      <xdr:row>5412</xdr:row>
      <xdr:rowOff>117232</xdr:rowOff>
    </xdr:from>
    <xdr:ext cx="1751134" cy="1440851"/>
    <xdr:pic>
      <xdr:nvPicPr>
        <xdr:cNvPr id="716" name="图片 715"/>
        <xdr:cNvPicPr>
          <a:picLocks noChangeAspect="1"/>
        </xdr:cNvPicPr>
      </xdr:nvPicPr>
      <xdr:blipFill>
        <a:blip r:embed="rId488"/>
        <a:stretch>
          <a:fillRect/>
        </a:stretch>
      </xdr:blipFill>
      <xdr:spPr>
        <a:xfrm>
          <a:off x="1601470" y="1082652140"/>
          <a:ext cx="1751330" cy="1440815"/>
        </a:xfrm>
        <a:prstGeom prst="rect">
          <a:avLst/>
        </a:prstGeom>
      </xdr:spPr>
    </xdr:pic>
    <xdr:clientData/>
  </xdr:oneCellAnchor>
  <xdr:oneCellAnchor>
    <xdr:from>
      <xdr:col>4</xdr:col>
      <xdr:colOff>402982</xdr:colOff>
      <xdr:row>5412</xdr:row>
      <xdr:rowOff>124558</xdr:rowOff>
    </xdr:from>
    <xdr:ext cx="1604595" cy="1575624"/>
    <xdr:pic>
      <xdr:nvPicPr>
        <xdr:cNvPr id="717" name="图片 716"/>
        <xdr:cNvPicPr>
          <a:picLocks noChangeAspect="1"/>
        </xdr:cNvPicPr>
      </xdr:nvPicPr>
      <xdr:blipFill>
        <a:blip r:embed="rId489"/>
        <a:stretch>
          <a:fillRect/>
        </a:stretch>
      </xdr:blipFill>
      <xdr:spPr>
        <a:xfrm>
          <a:off x="3543935" y="1082659760"/>
          <a:ext cx="1604645" cy="1575435"/>
        </a:xfrm>
        <a:prstGeom prst="rect">
          <a:avLst/>
        </a:prstGeom>
      </xdr:spPr>
    </xdr:pic>
    <xdr:clientData/>
  </xdr:oneCellAnchor>
  <xdr:oneCellAnchor>
    <xdr:from>
      <xdr:col>2</xdr:col>
      <xdr:colOff>454269</xdr:colOff>
      <xdr:row>5424</xdr:row>
      <xdr:rowOff>7328</xdr:rowOff>
    </xdr:from>
    <xdr:ext cx="3048000" cy="1561765"/>
    <xdr:pic>
      <xdr:nvPicPr>
        <xdr:cNvPr id="718" name="图片 717"/>
        <xdr:cNvPicPr>
          <a:picLocks noChangeAspect="1"/>
        </xdr:cNvPicPr>
      </xdr:nvPicPr>
      <xdr:blipFill>
        <a:blip r:embed="rId490"/>
        <a:stretch>
          <a:fillRect/>
        </a:stretch>
      </xdr:blipFill>
      <xdr:spPr>
        <a:xfrm>
          <a:off x="1997075" y="1084942585"/>
          <a:ext cx="3048000" cy="1562100"/>
        </a:xfrm>
        <a:prstGeom prst="rect">
          <a:avLst/>
        </a:prstGeom>
      </xdr:spPr>
    </xdr:pic>
    <xdr:clientData/>
  </xdr:oneCellAnchor>
  <xdr:twoCellAnchor editAs="oneCell">
    <xdr:from>
      <xdr:col>2</xdr:col>
      <xdr:colOff>87923</xdr:colOff>
      <xdr:row>5436</xdr:row>
      <xdr:rowOff>80596</xdr:rowOff>
    </xdr:from>
    <xdr:to>
      <xdr:col>8</xdr:col>
      <xdr:colOff>3371</xdr:colOff>
      <xdr:row>5445</xdr:row>
      <xdr:rowOff>113190</xdr:rowOff>
    </xdr:to>
    <xdr:pic>
      <xdr:nvPicPr>
        <xdr:cNvPr id="719" name="图片 718"/>
        <xdr:cNvPicPr>
          <a:picLocks noChangeAspect="1"/>
        </xdr:cNvPicPr>
      </xdr:nvPicPr>
      <xdr:blipFill>
        <a:blip r:embed="rId491"/>
        <a:stretch>
          <a:fillRect/>
        </a:stretch>
      </xdr:blipFill>
      <xdr:spPr>
        <a:xfrm>
          <a:off x="1630680" y="1087415910"/>
          <a:ext cx="3298825" cy="1833245"/>
        </a:xfrm>
        <a:prstGeom prst="rect">
          <a:avLst/>
        </a:prstGeom>
      </xdr:spPr>
    </xdr:pic>
    <xdr:clientData/>
  </xdr:twoCellAnchor>
  <xdr:twoCellAnchor editAs="oneCell">
    <xdr:from>
      <xdr:col>2</xdr:col>
      <xdr:colOff>80596</xdr:colOff>
      <xdr:row>5448</xdr:row>
      <xdr:rowOff>175845</xdr:rowOff>
    </xdr:from>
    <xdr:to>
      <xdr:col>4</xdr:col>
      <xdr:colOff>142581</xdr:colOff>
      <xdr:row>5455</xdr:row>
      <xdr:rowOff>119863</xdr:rowOff>
    </xdr:to>
    <xdr:pic>
      <xdr:nvPicPr>
        <xdr:cNvPr id="720" name="图片 719"/>
        <xdr:cNvPicPr>
          <a:picLocks noChangeAspect="1"/>
        </xdr:cNvPicPr>
      </xdr:nvPicPr>
      <xdr:blipFill>
        <a:blip r:embed="rId492"/>
        <a:stretch>
          <a:fillRect/>
        </a:stretch>
      </xdr:blipFill>
      <xdr:spPr>
        <a:xfrm>
          <a:off x="1623060" y="1089911460"/>
          <a:ext cx="1660525" cy="1344295"/>
        </a:xfrm>
        <a:prstGeom prst="rect">
          <a:avLst/>
        </a:prstGeom>
      </xdr:spPr>
    </xdr:pic>
    <xdr:clientData/>
  </xdr:twoCellAnchor>
  <xdr:twoCellAnchor editAs="oneCell">
    <xdr:from>
      <xdr:col>4</xdr:col>
      <xdr:colOff>329711</xdr:colOff>
      <xdr:row>5448</xdr:row>
      <xdr:rowOff>146538</xdr:rowOff>
    </xdr:from>
    <xdr:to>
      <xdr:col>8</xdr:col>
      <xdr:colOff>153864</xdr:colOff>
      <xdr:row>5456</xdr:row>
      <xdr:rowOff>138803</xdr:rowOff>
    </xdr:to>
    <xdr:pic>
      <xdr:nvPicPr>
        <xdr:cNvPr id="721" name="图片 720"/>
        <xdr:cNvPicPr>
          <a:picLocks noChangeAspect="1"/>
        </xdr:cNvPicPr>
      </xdr:nvPicPr>
      <xdr:blipFill>
        <a:blip r:embed="rId493"/>
        <a:stretch>
          <a:fillRect/>
        </a:stretch>
      </xdr:blipFill>
      <xdr:spPr>
        <a:xfrm>
          <a:off x="3470910" y="1089882250"/>
          <a:ext cx="1609090" cy="1592580"/>
        </a:xfrm>
        <a:prstGeom prst="rect">
          <a:avLst/>
        </a:prstGeom>
      </xdr:spPr>
    </xdr:pic>
    <xdr:clientData/>
  </xdr:twoCellAnchor>
  <xdr:oneCellAnchor>
    <xdr:from>
      <xdr:col>2</xdr:col>
      <xdr:colOff>454269</xdr:colOff>
      <xdr:row>5460</xdr:row>
      <xdr:rowOff>7328</xdr:rowOff>
    </xdr:from>
    <xdr:ext cx="3048000" cy="1561765"/>
    <xdr:pic>
      <xdr:nvPicPr>
        <xdr:cNvPr id="722" name="图片 721"/>
        <xdr:cNvPicPr>
          <a:picLocks noChangeAspect="1"/>
        </xdr:cNvPicPr>
      </xdr:nvPicPr>
      <xdr:blipFill>
        <a:blip r:embed="rId490"/>
        <a:stretch>
          <a:fillRect/>
        </a:stretch>
      </xdr:blipFill>
      <xdr:spPr>
        <a:xfrm>
          <a:off x="1997075" y="1092143485"/>
          <a:ext cx="3048000" cy="1562100"/>
        </a:xfrm>
        <a:prstGeom prst="rect">
          <a:avLst/>
        </a:prstGeom>
      </xdr:spPr>
    </xdr:pic>
    <xdr:clientData/>
  </xdr:oneCellAnchor>
  <xdr:oneCellAnchor>
    <xdr:from>
      <xdr:col>2</xdr:col>
      <xdr:colOff>87923</xdr:colOff>
      <xdr:row>5472</xdr:row>
      <xdr:rowOff>80596</xdr:rowOff>
    </xdr:from>
    <xdr:ext cx="3516924" cy="1852602"/>
    <xdr:pic>
      <xdr:nvPicPr>
        <xdr:cNvPr id="723" name="图片 722"/>
        <xdr:cNvPicPr>
          <a:picLocks noChangeAspect="1"/>
        </xdr:cNvPicPr>
      </xdr:nvPicPr>
      <xdr:blipFill>
        <a:blip r:embed="rId491"/>
        <a:stretch>
          <a:fillRect/>
        </a:stretch>
      </xdr:blipFill>
      <xdr:spPr>
        <a:xfrm>
          <a:off x="1630680" y="1094616810"/>
          <a:ext cx="3516630" cy="1852930"/>
        </a:xfrm>
        <a:prstGeom prst="rect">
          <a:avLst/>
        </a:prstGeom>
      </xdr:spPr>
    </xdr:pic>
    <xdr:clientData/>
  </xdr:oneCellAnchor>
  <xdr:oneCellAnchor>
    <xdr:from>
      <xdr:col>2</xdr:col>
      <xdr:colOff>80596</xdr:colOff>
      <xdr:row>5484</xdr:row>
      <xdr:rowOff>175845</xdr:rowOff>
    </xdr:from>
    <xdr:ext cx="1758461" cy="1359579"/>
    <xdr:pic>
      <xdr:nvPicPr>
        <xdr:cNvPr id="724" name="图片 723"/>
        <xdr:cNvPicPr>
          <a:picLocks noChangeAspect="1"/>
        </xdr:cNvPicPr>
      </xdr:nvPicPr>
      <xdr:blipFill>
        <a:blip r:embed="rId492"/>
        <a:stretch>
          <a:fillRect/>
        </a:stretch>
      </xdr:blipFill>
      <xdr:spPr>
        <a:xfrm>
          <a:off x="1623060" y="1097112360"/>
          <a:ext cx="1758950" cy="1359535"/>
        </a:xfrm>
        <a:prstGeom prst="rect">
          <a:avLst/>
        </a:prstGeom>
      </xdr:spPr>
    </xdr:pic>
    <xdr:clientData/>
  </xdr:oneCellAnchor>
  <xdr:oneCellAnchor>
    <xdr:from>
      <xdr:col>4</xdr:col>
      <xdr:colOff>329711</xdr:colOff>
      <xdr:row>5484</xdr:row>
      <xdr:rowOff>146538</xdr:rowOff>
    </xdr:from>
    <xdr:ext cx="1729153" cy="1610050"/>
    <xdr:pic>
      <xdr:nvPicPr>
        <xdr:cNvPr id="725" name="图片 724"/>
        <xdr:cNvPicPr>
          <a:picLocks noChangeAspect="1"/>
        </xdr:cNvPicPr>
      </xdr:nvPicPr>
      <xdr:blipFill>
        <a:blip r:embed="rId493"/>
        <a:stretch>
          <a:fillRect/>
        </a:stretch>
      </xdr:blipFill>
      <xdr:spPr>
        <a:xfrm>
          <a:off x="3470910" y="1097083150"/>
          <a:ext cx="1729105" cy="1610360"/>
        </a:xfrm>
        <a:prstGeom prst="rect">
          <a:avLst/>
        </a:prstGeom>
      </xdr:spPr>
    </xdr:pic>
    <xdr:clientData/>
  </xdr:oneCellAnchor>
  <xdr:oneCellAnchor>
    <xdr:from>
      <xdr:col>2</xdr:col>
      <xdr:colOff>454269</xdr:colOff>
      <xdr:row>5496</xdr:row>
      <xdr:rowOff>7328</xdr:rowOff>
    </xdr:from>
    <xdr:ext cx="3048000" cy="1561765"/>
    <xdr:pic>
      <xdr:nvPicPr>
        <xdr:cNvPr id="726" name="图片 725"/>
        <xdr:cNvPicPr>
          <a:picLocks noChangeAspect="1"/>
        </xdr:cNvPicPr>
      </xdr:nvPicPr>
      <xdr:blipFill>
        <a:blip r:embed="rId490"/>
        <a:stretch>
          <a:fillRect/>
        </a:stretch>
      </xdr:blipFill>
      <xdr:spPr>
        <a:xfrm>
          <a:off x="1997075" y="1099344385"/>
          <a:ext cx="3048000" cy="1562100"/>
        </a:xfrm>
        <a:prstGeom prst="rect">
          <a:avLst/>
        </a:prstGeom>
      </xdr:spPr>
    </xdr:pic>
    <xdr:clientData/>
  </xdr:oneCellAnchor>
  <xdr:twoCellAnchor editAs="oneCell">
    <xdr:from>
      <xdr:col>2</xdr:col>
      <xdr:colOff>315058</xdr:colOff>
      <xdr:row>3997</xdr:row>
      <xdr:rowOff>7327</xdr:rowOff>
    </xdr:from>
    <xdr:to>
      <xdr:col>4</xdr:col>
      <xdr:colOff>605253</xdr:colOff>
      <xdr:row>4004</xdr:row>
      <xdr:rowOff>124802</xdr:rowOff>
    </xdr:to>
    <xdr:pic>
      <xdr:nvPicPr>
        <xdr:cNvPr id="123" name="图片 122"/>
        <xdr:cNvPicPr/>
      </xdr:nvPicPr>
      <xdr:blipFill>
        <a:blip r:embed="rId506"/>
        <a:stretch>
          <a:fillRect/>
        </a:stretch>
      </xdr:blipFill>
      <xdr:spPr>
        <a:xfrm>
          <a:off x="1858010" y="799506910"/>
          <a:ext cx="1888490" cy="1517650"/>
        </a:xfrm>
        <a:prstGeom prst="rect">
          <a:avLst/>
        </a:prstGeom>
      </xdr:spPr>
    </xdr:pic>
    <xdr:clientData/>
  </xdr:twoCellAnchor>
  <xdr:twoCellAnchor editAs="oneCell">
    <xdr:from>
      <xdr:col>2</xdr:col>
      <xdr:colOff>212481</xdr:colOff>
      <xdr:row>4008</xdr:row>
      <xdr:rowOff>153866</xdr:rowOff>
    </xdr:from>
    <xdr:to>
      <xdr:col>6</xdr:col>
      <xdr:colOff>365516</xdr:colOff>
      <xdr:row>4017</xdr:row>
      <xdr:rowOff>43376</xdr:rowOff>
    </xdr:to>
    <xdr:pic>
      <xdr:nvPicPr>
        <xdr:cNvPr id="125" name="图片 124"/>
        <xdr:cNvPicPr/>
      </xdr:nvPicPr>
      <xdr:blipFill>
        <a:blip r:embed="rId507"/>
        <a:stretch>
          <a:fillRect/>
        </a:stretch>
      </xdr:blipFill>
      <xdr:spPr>
        <a:xfrm>
          <a:off x="1755140" y="801853870"/>
          <a:ext cx="2720340" cy="1689735"/>
        </a:xfrm>
        <a:prstGeom prst="rect">
          <a:avLst/>
        </a:prstGeom>
      </xdr:spPr>
    </xdr:pic>
    <xdr:clientData/>
  </xdr:twoCellAnchor>
  <xdr:twoCellAnchor editAs="oneCell">
    <xdr:from>
      <xdr:col>2</xdr:col>
      <xdr:colOff>95250</xdr:colOff>
      <xdr:row>4021</xdr:row>
      <xdr:rowOff>175847</xdr:rowOff>
    </xdr:from>
    <xdr:to>
      <xdr:col>3</xdr:col>
      <xdr:colOff>590550</xdr:colOff>
      <xdr:row>4028</xdr:row>
      <xdr:rowOff>36782</xdr:rowOff>
    </xdr:to>
    <xdr:pic>
      <xdr:nvPicPr>
        <xdr:cNvPr id="158" name="图片 157"/>
        <xdr:cNvPicPr/>
      </xdr:nvPicPr>
      <xdr:blipFill>
        <a:blip r:embed="rId508"/>
        <a:stretch>
          <a:fillRect/>
        </a:stretch>
      </xdr:blipFill>
      <xdr:spPr>
        <a:xfrm>
          <a:off x="1638300" y="804475785"/>
          <a:ext cx="1447800" cy="1261110"/>
        </a:xfrm>
        <a:prstGeom prst="rect">
          <a:avLst/>
        </a:prstGeom>
      </xdr:spPr>
    </xdr:pic>
    <xdr:clientData/>
  </xdr:twoCellAnchor>
  <xdr:twoCellAnchor editAs="oneCell">
    <xdr:from>
      <xdr:col>4</xdr:col>
      <xdr:colOff>146537</xdr:colOff>
      <xdr:row>4022</xdr:row>
      <xdr:rowOff>43963</xdr:rowOff>
    </xdr:from>
    <xdr:to>
      <xdr:col>8</xdr:col>
      <xdr:colOff>73512</xdr:colOff>
      <xdr:row>4028</xdr:row>
      <xdr:rowOff>143023</xdr:rowOff>
    </xdr:to>
    <xdr:pic>
      <xdr:nvPicPr>
        <xdr:cNvPr id="159" name="图片 158"/>
        <xdr:cNvPicPr/>
      </xdr:nvPicPr>
      <xdr:blipFill>
        <a:blip r:embed="rId509"/>
        <a:stretch>
          <a:fillRect/>
        </a:stretch>
      </xdr:blipFill>
      <xdr:spPr>
        <a:xfrm>
          <a:off x="3287395" y="804544365"/>
          <a:ext cx="1711960" cy="1299210"/>
        </a:xfrm>
        <a:prstGeom prst="rect">
          <a:avLst/>
        </a:prstGeom>
      </xdr:spPr>
    </xdr:pic>
    <xdr:clientData/>
  </xdr:twoCellAnchor>
  <xdr:twoCellAnchor editAs="oneCell">
    <xdr:from>
      <xdr:col>2</xdr:col>
      <xdr:colOff>117230</xdr:colOff>
      <xdr:row>4034</xdr:row>
      <xdr:rowOff>51289</xdr:rowOff>
    </xdr:from>
    <xdr:to>
      <xdr:col>4</xdr:col>
      <xdr:colOff>47380</xdr:colOff>
      <xdr:row>4040</xdr:row>
      <xdr:rowOff>489</xdr:rowOff>
    </xdr:to>
    <xdr:pic>
      <xdr:nvPicPr>
        <xdr:cNvPr id="160" name="图片 159"/>
        <xdr:cNvPicPr/>
      </xdr:nvPicPr>
      <xdr:blipFill>
        <a:blip r:embed="rId510"/>
        <a:stretch>
          <a:fillRect/>
        </a:stretch>
      </xdr:blipFill>
      <xdr:spPr>
        <a:xfrm>
          <a:off x="1659890" y="806951650"/>
          <a:ext cx="1528445" cy="1149350"/>
        </a:xfrm>
        <a:prstGeom prst="rect">
          <a:avLst/>
        </a:prstGeom>
      </xdr:spPr>
    </xdr:pic>
    <xdr:clientData/>
  </xdr:twoCellAnchor>
  <xdr:twoCellAnchor editAs="oneCell">
    <xdr:from>
      <xdr:col>4</xdr:col>
      <xdr:colOff>300403</xdr:colOff>
      <xdr:row>4034</xdr:row>
      <xdr:rowOff>36635</xdr:rowOff>
    </xdr:from>
    <xdr:to>
      <xdr:col>8</xdr:col>
      <xdr:colOff>278178</xdr:colOff>
      <xdr:row>4040</xdr:row>
      <xdr:rowOff>173160</xdr:rowOff>
    </xdr:to>
    <xdr:pic>
      <xdr:nvPicPr>
        <xdr:cNvPr id="279" name="图片 278"/>
        <xdr:cNvPicPr/>
      </xdr:nvPicPr>
      <xdr:blipFill>
        <a:blip r:embed="rId511"/>
        <a:stretch>
          <a:fillRect/>
        </a:stretch>
      </xdr:blipFill>
      <xdr:spPr>
        <a:xfrm>
          <a:off x="3441700" y="806937045"/>
          <a:ext cx="1762760" cy="1336675"/>
        </a:xfrm>
        <a:prstGeom prst="rect">
          <a:avLst/>
        </a:prstGeom>
      </xdr:spPr>
    </xdr:pic>
    <xdr:clientData/>
  </xdr:twoCellAnchor>
  <xdr:twoCellAnchor editAs="oneCell">
    <xdr:from>
      <xdr:col>2</xdr:col>
      <xdr:colOff>109906</xdr:colOff>
      <xdr:row>4046</xdr:row>
      <xdr:rowOff>21983</xdr:rowOff>
    </xdr:from>
    <xdr:to>
      <xdr:col>3</xdr:col>
      <xdr:colOff>634416</xdr:colOff>
      <xdr:row>4052</xdr:row>
      <xdr:rowOff>36588</xdr:rowOff>
    </xdr:to>
    <xdr:pic>
      <xdr:nvPicPr>
        <xdr:cNvPr id="304" name="图片 303"/>
        <xdr:cNvPicPr/>
      </xdr:nvPicPr>
      <xdr:blipFill>
        <a:blip r:embed="rId512"/>
        <a:stretch>
          <a:fillRect/>
        </a:stretch>
      </xdr:blipFill>
      <xdr:spPr>
        <a:xfrm>
          <a:off x="1652905" y="809322740"/>
          <a:ext cx="1477010" cy="1214755"/>
        </a:xfrm>
        <a:prstGeom prst="rect">
          <a:avLst/>
        </a:prstGeom>
      </xdr:spPr>
    </xdr:pic>
    <xdr:clientData/>
  </xdr:twoCellAnchor>
  <xdr:twoCellAnchor editAs="oneCell">
    <xdr:from>
      <xdr:col>4</xdr:col>
      <xdr:colOff>337038</xdr:colOff>
      <xdr:row>4046</xdr:row>
      <xdr:rowOff>14654</xdr:rowOff>
    </xdr:from>
    <xdr:to>
      <xdr:col>8</xdr:col>
      <xdr:colOff>264013</xdr:colOff>
      <xdr:row>4052</xdr:row>
      <xdr:rowOff>14654</xdr:rowOff>
    </xdr:to>
    <xdr:pic>
      <xdr:nvPicPr>
        <xdr:cNvPr id="311" name="图片 310"/>
        <xdr:cNvPicPr/>
      </xdr:nvPicPr>
      <xdr:blipFill>
        <a:blip r:embed="rId513"/>
        <a:stretch>
          <a:fillRect/>
        </a:stretch>
      </xdr:blipFill>
      <xdr:spPr>
        <a:xfrm>
          <a:off x="3477895" y="809315755"/>
          <a:ext cx="1711960" cy="1200150"/>
        </a:xfrm>
        <a:prstGeom prst="rect">
          <a:avLst/>
        </a:prstGeom>
      </xdr:spPr>
    </xdr:pic>
    <xdr:clientData/>
  </xdr:twoCellAnchor>
  <xdr:twoCellAnchor editAs="oneCell">
    <xdr:from>
      <xdr:col>2</xdr:col>
      <xdr:colOff>87923</xdr:colOff>
      <xdr:row>4058</xdr:row>
      <xdr:rowOff>0</xdr:rowOff>
    </xdr:from>
    <xdr:to>
      <xdr:col>4</xdr:col>
      <xdr:colOff>3468</xdr:colOff>
      <xdr:row>4064</xdr:row>
      <xdr:rowOff>175260</xdr:rowOff>
    </xdr:to>
    <xdr:pic>
      <xdr:nvPicPr>
        <xdr:cNvPr id="318" name="图片 317"/>
        <xdr:cNvPicPr/>
      </xdr:nvPicPr>
      <xdr:blipFill>
        <a:blip r:embed="rId514"/>
        <a:stretch>
          <a:fillRect/>
        </a:stretch>
      </xdr:blipFill>
      <xdr:spPr>
        <a:xfrm>
          <a:off x="1630680" y="811701450"/>
          <a:ext cx="1513840" cy="1375410"/>
        </a:xfrm>
        <a:prstGeom prst="rect">
          <a:avLst/>
        </a:prstGeom>
      </xdr:spPr>
    </xdr:pic>
    <xdr:clientData/>
  </xdr:twoCellAnchor>
  <xdr:twoCellAnchor editAs="oneCell">
    <xdr:from>
      <xdr:col>4</xdr:col>
      <xdr:colOff>454269</xdr:colOff>
      <xdr:row>4058</xdr:row>
      <xdr:rowOff>43962</xdr:rowOff>
    </xdr:from>
    <xdr:to>
      <xdr:col>8</xdr:col>
      <xdr:colOff>212334</xdr:colOff>
      <xdr:row>4065</xdr:row>
      <xdr:rowOff>28722</xdr:rowOff>
    </xdr:to>
    <xdr:pic>
      <xdr:nvPicPr>
        <xdr:cNvPr id="319" name="图片 318"/>
        <xdr:cNvPicPr/>
      </xdr:nvPicPr>
      <xdr:blipFill>
        <a:blip r:embed="rId515"/>
        <a:stretch>
          <a:fillRect/>
        </a:stretch>
      </xdr:blipFill>
      <xdr:spPr>
        <a:xfrm>
          <a:off x="3595370" y="811745265"/>
          <a:ext cx="1543050" cy="1384935"/>
        </a:xfrm>
        <a:prstGeom prst="rect">
          <a:avLst/>
        </a:prstGeom>
      </xdr:spPr>
    </xdr:pic>
    <xdr:clientData/>
  </xdr:twoCellAnchor>
  <xdr:twoCellAnchor editAs="oneCell">
    <xdr:from>
      <xdr:col>2</xdr:col>
      <xdr:colOff>95250</xdr:colOff>
      <xdr:row>4069</xdr:row>
      <xdr:rowOff>139212</xdr:rowOff>
    </xdr:from>
    <xdr:to>
      <xdr:col>4</xdr:col>
      <xdr:colOff>69215</xdr:colOff>
      <xdr:row>4076</xdr:row>
      <xdr:rowOff>153817</xdr:rowOff>
    </xdr:to>
    <xdr:pic>
      <xdr:nvPicPr>
        <xdr:cNvPr id="320" name="图片 319"/>
        <xdr:cNvPicPr/>
      </xdr:nvPicPr>
      <xdr:blipFill>
        <a:blip r:embed="rId516"/>
        <a:stretch>
          <a:fillRect/>
        </a:stretch>
      </xdr:blipFill>
      <xdr:spPr>
        <a:xfrm>
          <a:off x="1638300" y="814040790"/>
          <a:ext cx="1572260" cy="1414780"/>
        </a:xfrm>
        <a:prstGeom prst="rect">
          <a:avLst/>
        </a:prstGeom>
      </xdr:spPr>
    </xdr:pic>
    <xdr:clientData/>
  </xdr:twoCellAnchor>
  <xdr:twoCellAnchor editAs="oneCell">
    <xdr:from>
      <xdr:col>4</xdr:col>
      <xdr:colOff>395653</xdr:colOff>
      <xdr:row>4070</xdr:row>
      <xdr:rowOff>36634</xdr:rowOff>
    </xdr:from>
    <xdr:to>
      <xdr:col>8</xdr:col>
      <xdr:colOff>189913</xdr:colOff>
      <xdr:row>4077</xdr:row>
      <xdr:rowOff>88069</xdr:rowOff>
    </xdr:to>
    <xdr:pic>
      <xdr:nvPicPr>
        <xdr:cNvPr id="321" name="图片 320"/>
        <xdr:cNvPicPr/>
      </xdr:nvPicPr>
      <xdr:blipFill>
        <a:blip r:embed="rId517"/>
        <a:stretch>
          <a:fillRect/>
        </a:stretch>
      </xdr:blipFill>
      <xdr:spPr>
        <a:xfrm>
          <a:off x="3536950" y="814137945"/>
          <a:ext cx="1579245" cy="1451610"/>
        </a:xfrm>
        <a:prstGeom prst="rect">
          <a:avLst/>
        </a:prstGeom>
      </xdr:spPr>
    </xdr:pic>
    <xdr:clientData/>
  </xdr:twoCellAnchor>
  <xdr:twoCellAnchor editAs="oneCell">
    <xdr:from>
      <xdr:col>2</xdr:col>
      <xdr:colOff>65943</xdr:colOff>
      <xdr:row>4082</xdr:row>
      <xdr:rowOff>131885</xdr:rowOff>
    </xdr:from>
    <xdr:to>
      <xdr:col>3</xdr:col>
      <xdr:colOff>546003</xdr:colOff>
      <xdr:row>4088</xdr:row>
      <xdr:rowOff>161095</xdr:rowOff>
    </xdr:to>
    <xdr:pic>
      <xdr:nvPicPr>
        <xdr:cNvPr id="322" name="图片 321"/>
        <xdr:cNvPicPr/>
      </xdr:nvPicPr>
      <xdr:blipFill>
        <a:blip r:embed="rId518"/>
        <a:stretch>
          <a:fillRect/>
        </a:stretch>
      </xdr:blipFill>
      <xdr:spPr>
        <a:xfrm>
          <a:off x="1608455" y="816633495"/>
          <a:ext cx="1432560" cy="1229360"/>
        </a:xfrm>
        <a:prstGeom prst="rect">
          <a:avLst/>
        </a:prstGeom>
      </xdr:spPr>
    </xdr:pic>
    <xdr:clientData/>
  </xdr:twoCellAnchor>
  <xdr:twoCellAnchor editAs="oneCell">
    <xdr:from>
      <xdr:col>4</xdr:col>
      <xdr:colOff>197827</xdr:colOff>
      <xdr:row>4082</xdr:row>
      <xdr:rowOff>168519</xdr:rowOff>
    </xdr:from>
    <xdr:to>
      <xdr:col>8</xdr:col>
      <xdr:colOff>65747</xdr:colOff>
      <xdr:row>4088</xdr:row>
      <xdr:rowOff>102479</xdr:rowOff>
    </xdr:to>
    <xdr:pic>
      <xdr:nvPicPr>
        <xdr:cNvPr id="339" name="图片 338"/>
        <xdr:cNvPicPr/>
      </xdr:nvPicPr>
      <xdr:blipFill>
        <a:blip r:embed="rId519"/>
        <a:stretch>
          <a:fillRect/>
        </a:stretch>
      </xdr:blipFill>
      <xdr:spPr>
        <a:xfrm>
          <a:off x="3338830" y="816670325"/>
          <a:ext cx="1652905" cy="1134110"/>
        </a:xfrm>
        <a:prstGeom prst="rect">
          <a:avLst/>
        </a:prstGeom>
      </xdr:spPr>
    </xdr:pic>
    <xdr:clientData/>
  </xdr:twoCellAnchor>
  <xdr:twoCellAnchor editAs="oneCell">
    <xdr:from>
      <xdr:col>2</xdr:col>
      <xdr:colOff>36634</xdr:colOff>
      <xdr:row>4094</xdr:row>
      <xdr:rowOff>65941</xdr:rowOff>
    </xdr:from>
    <xdr:to>
      <xdr:col>4</xdr:col>
      <xdr:colOff>142679</xdr:colOff>
      <xdr:row>4100</xdr:row>
      <xdr:rowOff>36731</xdr:rowOff>
    </xdr:to>
    <xdr:pic>
      <xdr:nvPicPr>
        <xdr:cNvPr id="352" name="图片 351"/>
        <xdr:cNvPicPr/>
      </xdr:nvPicPr>
      <xdr:blipFill>
        <a:blip r:embed="rId520"/>
        <a:stretch>
          <a:fillRect/>
        </a:stretch>
      </xdr:blipFill>
      <xdr:spPr>
        <a:xfrm>
          <a:off x="1579245" y="818967755"/>
          <a:ext cx="1704340" cy="1170940"/>
        </a:xfrm>
        <a:prstGeom prst="rect">
          <a:avLst/>
        </a:prstGeom>
      </xdr:spPr>
    </xdr:pic>
    <xdr:clientData/>
  </xdr:twoCellAnchor>
  <xdr:twoCellAnchor editAs="oneCell">
    <xdr:from>
      <xdr:col>4</xdr:col>
      <xdr:colOff>446942</xdr:colOff>
      <xdr:row>4094</xdr:row>
      <xdr:rowOff>109904</xdr:rowOff>
    </xdr:from>
    <xdr:to>
      <xdr:col>8</xdr:col>
      <xdr:colOff>227232</xdr:colOff>
      <xdr:row>4100</xdr:row>
      <xdr:rowOff>175309</xdr:rowOff>
    </xdr:to>
    <xdr:pic>
      <xdr:nvPicPr>
        <xdr:cNvPr id="353" name="图片 352"/>
        <xdr:cNvPicPr/>
      </xdr:nvPicPr>
      <xdr:blipFill>
        <a:blip r:embed="rId521"/>
        <a:stretch>
          <a:fillRect/>
        </a:stretch>
      </xdr:blipFill>
      <xdr:spPr>
        <a:xfrm>
          <a:off x="3587750" y="819012205"/>
          <a:ext cx="1565275" cy="1265555"/>
        </a:xfrm>
        <a:prstGeom prst="rect">
          <a:avLst/>
        </a:prstGeom>
      </xdr:spPr>
    </xdr:pic>
    <xdr:clientData/>
  </xdr:twoCellAnchor>
  <xdr:twoCellAnchor editAs="oneCell">
    <xdr:from>
      <xdr:col>2</xdr:col>
      <xdr:colOff>65943</xdr:colOff>
      <xdr:row>4106</xdr:row>
      <xdr:rowOff>7327</xdr:rowOff>
    </xdr:from>
    <xdr:to>
      <xdr:col>3</xdr:col>
      <xdr:colOff>589818</xdr:colOff>
      <xdr:row>4111</xdr:row>
      <xdr:rowOff>168617</xdr:rowOff>
    </xdr:to>
    <xdr:pic>
      <xdr:nvPicPr>
        <xdr:cNvPr id="366" name="图片 365"/>
        <xdr:cNvPicPr/>
      </xdr:nvPicPr>
      <xdr:blipFill>
        <a:blip r:embed="rId522"/>
        <a:stretch>
          <a:fillRect/>
        </a:stretch>
      </xdr:blipFill>
      <xdr:spPr>
        <a:xfrm>
          <a:off x="1608455" y="821309635"/>
          <a:ext cx="1476375" cy="1161415"/>
        </a:xfrm>
        <a:prstGeom prst="rect">
          <a:avLst/>
        </a:prstGeom>
      </xdr:spPr>
    </xdr:pic>
    <xdr:clientData/>
  </xdr:twoCellAnchor>
  <xdr:twoCellAnchor editAs="oneCell">
    <xdr:from>
      <xdr:col>4</xdr:col>
      <xdr:colOff>285749</xdr:colOff>
      <xdr:row>4105</xdr:row>
      <xdr:rowOff>153865</xdr:rowOff>
    </xdr:from>
    <xdr:to>
      <xdr:col>8</xdr:col>
      <xdr:colOff>190499</xdr:colOff>
      <xdr:row>4112</xdr:row>
      <xdr:rowOff>87825</xdr:rowOff>
    </xdr:to>
    <xdr:pic>
      <xdr:nvPicPr>
        <xdr:cNvPr id="367" name="图片 366"/>
        <xdr:cNvPicPr/>
      </xdr:nvPicPr>
      <xdr:blipFill>
        <a:blip r:embed="rId523"/>
        <a:stretch>
          <a:fillRect/>
        </a:stretch>
      </xdr:blipFill>
      <xdr:spPr>
        <a:xfrm>
          <a:off x="3426460" y="821256295"/>
          <a:ext cx="1689735" cy="1334135"/>
        </a:xfrm>
        <a:prstGeom prst="rect">
          <a:avLst/>
        </a:prstGeom>
      </xdr:spPr>
    </xdr:pic>
    <xdr:clientData/>
  </xdr:twoCellAnchor>
  <xdr:twoCellAnchor editAs="oneCell">
    <xdr:from>
      <xdr:col>2</xdr:col>
      <xdr:colOff>183173</xdr:colOff>
      <xdr:row>4117</xdr:row>
      <xdr:rowOff>21980</xdr:rowOff>
    </xdr:from>
    <xdr:to>
      <xdr:col>7</xdr:col>
      <xdr:colOff>289218</xdr:colOff>
      <xdr:row>4125</xdr:row>
      <xdr:rowOff>130565</xdr:rowOff>
    </xdr:to>
    <xdr:pic>
      <xdr:nvPicPr>
        <xdr:cNvPr id="390" name="图片 389"/>
        <xdr:cNvPicPr/>
      </xdr:nvPicPr>
      <xdr:blipFill>
        <a:blip r:embed="rId524"/>
        <a:stretch>
          <a:fillRect/>
        </a:stretch>
      </xdr:blipFill>
      <xdr:spPr>
        <a:xfrm>
          <a:off x="1725930" y="823524515"/>
          <a:ext cx="3049905" cy="1708785"/>
        </a:xfrm>
        <a:prstGeom prst="rect">
          <a:avLst/>
        </a:prstGeom>
      </xdr:spPr>
    </xdr:pic>
    <xdr:clientData/>
  </xdr:twoCellAnchor>
  <xdr:twoCellAnchor editAs="oneCell">
    <xdr:from>
      <xdr:col>2</xdr:col>
      <xdr:colOff>7327</xdr:colOff>
      <xdr:row>4129</xdr:row>
      <xdr:rowOff>95250</xdr:rowOff>
    </xdr:from>
    <xdr:to>
      <xdr:col>4</xdr:col>
      <xdr:colOff>47332</xdr:colOff>
      <xdr:row>4136</xdr:row>
      <xdr:rowOff>109855</xdr:rowOff>
    </xdr:to>
    <xdr:pic>
      <xdr:nvPicPr>
        <xdr:cNvPr id="399" name="图片 398"/>
        <xdr:cNvPicPr/>
      </xdr:nvPicPr>
      <xdr:blipFill>
        <a:blip r:embed="rId525"/>
        <a:stretch>
          <a:fillRect/>
        </a:stretch>
      </xdr:blipFill>
      <xdr:spPr>
        <a:xfrm>
          <a:off x="1550035" y="825998475"/>
          <a:ext cx="1638300" cy="1414780"/>
        </a:xfrm>
        <a:prstGeom prst="rect">
          <a:avLst/>
        </a:prstGeom>
      </xdr:spPr>
    </xdr:pic>
    <xdr:clientData/>
  </xdr:twoCellAnchor>
  <xdr:twoCellAnchor editAs="oneCell">
    <xdr:from>
      <xdr:col>4</xdr:col>
      <xdr:colOff>293075</xdr:colOff>
      <xdr:row>4129</xdr:row>
      <xdr:rowOff>153864</xdr:rowOff>
    </xdr:from>
    <xdr:to>
      <xdr:col>8</xdr:col>
      <xdr:colOff>183220</xdr:colOff>
      <xdr:row>4136</xdr:row>
      <xdr:rowOff>175454</xdr:rowOff>
    </xdr:to>
    <xdr:pic>
      <xdr:nvPicPr>
        <xdr:cNvPr id="406" name="图片 405"/>
        <xdr:cNvPicPr/>
      </xdr:nvPicPr>
      <xdr:blipFill>
        <a:blip r:embed="rId526"/>
        <a:stretch>
          <a:fillRect/>
        </a:stretch>
      </xdr:blipFill>
      <xdr:spPr>
        <a:xfrm>
          <a:off x="3434080" y="826056895"/>
          <a:ext cx="1675130" cy="1421765"/>
        </a:xfrm>
        <a:prstGeom prst="rect">
          <a:avLst/>
        </a:prstGeom>
      </xdr:spPr>
    </xdr:pic>
    <xdr:clientData/>
  </xdr:twoCellAnchor>
  <xdr:twoCellAnchor editAs="oneCell">
    <xdr:from>
      <xdr:col>2</xdr:col>
      <xdr:colOff>124557</xdr:colOff>
      <xdr:row>4142</xdr:row>
      <xdr:rowOff>58615</xdr:rowOff>
    </xdr:from>
    <xdr:to>
      <xdr:col>4</xdr:col>
      <xdr:colOff>171547</xdr:colOff>
      <xdr:row>4147</xdr:row>
      <xdr:rowOff>47820</xdr:rowOff>
    </xdr:to>
    <xdr:pic>
      <xdr:nvPicPr>
        <xdr:cNvPr id="407" name="图片 406"/>
        <xdr:cNvPicPr/>
      </xdr:nvPicPr>
      <xdr:blipFill>
        <a:blip r:embed="rId527"/>
        <a:stretch>
          <a:fillRect/>
        </a:stretch>
      </xdr:blipFill>
      <xdr:spPr>
        <a:xfrm>
          <a:off x="1667510" y="828561970"/>
          <a:ext cx="1645285" cy="989330"/>
        </a:xfrm>
        <a:prstGeom prst="rect">
          <a:avLst/>
        </a:prstGeom>
      </xdr:spPr>
    </xdr:pic>
    <xdr:clientData/>
  </xdr:twoCellAnchor>
  <xdr:twoCellAnchor editAs="oneCell">
    <xdr:from>
      <xdr:col>4</xdr:col>
      <xdr:colOff>424961</xdr:colOff>
      <xdr:row>4142</xdr:row>
      <xdr:rowOff>65942</xdr:rowOff>
    </xdr:from>
    <xdr:to>
      <xdr:col>8</xdr:col>
      <xdr:colOff>307486</xdr:colOff>
      <xdr:row>4148</xdr:row>
      <xdr:rowOff>537</xdr:rowOff>
    </xdr:to>
    <xdr:pic>
      <xdr:nvPicPr>
        <xdr:cNvPr id="416" name="图片 415"/>
        <xdr:cNvPicPr/>
      </xdr:nvPicPr>
      <xdr:blipFill>
        <a:blip r:embed="rId528"/>
        <a:stretch>
          <a:fillRect/>
        </a:stretch>
      </xdr:blipFill>
      <xdr:spPr>
        <a:xfrm>
          <a:off x="3566160" y="828568955"/>
          <a:ext cx="1667510" cy="1134745"/>
        </a:xfrm>
        <a:prstGeom prst="rect">
          <a:avLst/>
        </a:prstGeom>
      </xdr:spPr>
    </xdr:pic>
    <xdr:clientData/>
  </xdr:twoCellAnchor>
  <xdr:twoCellAnchor editAs="oneCell">
    <xdr:from>
      <xdr:col>2</xdr:col>
      <xdr:colOff>51289</xdr:colOff>
      <xdr:row>4154</xdr:row>
      <xdr:rowOff>7326</xdr:rowOff>
    </xdr:from>
    <xdr:to>
      <xdr:col>3</xdr:col>
      <xdr:colOff>627234</xdr:colOff>
      <xdr:row>4161</xdr:row>
      <xdr:rowOff>95591</xdr:rowOff>
    </xdr:to>
    <xdr:pic>
      <xdr:nvPicPr>
        <xdr:cNvPr id="417" name="图片 416"/>
        <xdr:cNvPicPr/>
      </xdr:nvPicPr>
      <xdr:blipFill>
        <a:blip r:embed="rId529"/>
        <a:stretch>
          <a:fillRect/>
        </a:stretch>
      </xdr:blipFill>
      <xdr:spPr>
        <a:xfrm>
          <a:off x="1593850" y="830910835"/>
          <a:ext cx="1528445" cy="1488440"/>
        </a:xfrm>
        <a:prstGeom prst="rect">
          <a:avLst/>
        </a:prstGeom>
      </xdr:spPr>
    </xdr:pic>
    <xdr:clientData/>
  </xdr:twoCellAnchor>
  <xdr:twoCellAnchor editAs="oneCell">
    <xdr:from>
      <xdr:col>4</xdr:col>
      <xdr:colOff>293076</xdr:colOff>
      <xdr:row>4153</xdr:row>
      <xdr:rowOff>175847</xdr:rowOff>
    </xdr:from>
    <xdr:to>
      <xdr:col>8</xdr:col>
      <xdr:colOff>322286</xdr:colOff>
      <xdr:row>4161</xdr:row>
      <xdr:rowOff>162512</xdr:rowOff>
    </xdr:to>
    <xdr:pic>
      <xdr:nvPicPr>
        <xdr:cNvPr id="419" name="图片 418"/>
        <xdr:cNvPicPr/>
      </xdr:nvPicPr>
      <xdr:blipFill>
        <a:blip r:embed="rId530"/>
        <a:stretch>
          <a:fillRect/>
        </a:stretch>
      </xdr:blipFill>
      <xdr:spPr>
        <a:xfrm>
          <a:off x="3434080" y="830879085"/>
          <a:ext cx="1814195" cy="1586865"/>
        </a:xfrm>
        <a:prstGeom prst="rect">
          <a:avLst/>
        </a:prstGeom>
      </xdr:spPr>
    </xdr:pic>
    <xdr:clientData/>
  </xdr:twoCellAnchor>
  <xdr:twoCellAnchor editAs="oneCell">
    <xdr:from>
      <xdr:col>2</xdr:col>
      <xdr:colOff>21981</xdr:colOff>
      <xdr:row>4165</xdr:row>
      <xdr:rowOff>153866</xdr:rowOff>
    </xdr:from>
    <xdr:to>
      <xdr:col>4</xdr:col>
      <xdr:colOff>25156</xdr:colOff>
      <xdr:row>4172</xdr:row>
      <xdr:rowOff>65601</xdr:rowOff>
    </xdr:to>
    <xdr:pic>
      <xdr:nvPicPr>
        <xdr:cNvPr id="424" name="图片 423"/>
        <xdr:cNvPicPr/>
      </xdr:nvPicPr>
      <xdr:blipFill>
        <a:blip r:embed="rId531"/>
        <a:stretch>
          <a:fillRect/>
        </a:stretch>
      </xdr:blipFill>
      <xdr:spPr>
        <a:xfrm>
          <a:off x="1564640" y="833257795"/>
          <a:ext cx="1601470" cy="1311910"/>
        </a:xfrm>
        <a:prstGeom prst="rect">
          <a:avLst/>
        </a:prstGeom>
      </xdr:spPr>
    </xdr:pic>
    <xdr:clientData/>
  </xdr:twoCellAnchor>
  <xdr:twoCellAnchor editAs="oneCell">
    <xdr:from>
      <xdr:col>4</xdr:col>
      <xdr:colOff>234461</xdr:colOff>
      <xdr:row>4166</xdr:row>
      <xdr:rowOff>21981</xdr:rowOff>
    </xdr:from>
    <xdr:to>
      <xdr:col>8</xdr:col>
      <xdr:colOff>131591</xdr:colOff>
      <xdr:row>4172</xdr:row>
      <xdr:rowOff>65796</xdr:rowOff>
    </xdr:to>
    <xdr:pic>
      <xdr:nvPicPr>
        <xdr:cNvPr id="429" name="图片 428"/>
        <xdr:cNvPicPr/>
      </xdr:nvPicPr>
      <xdr:blipFill>
        <a:blip r:embed="rId532"/>
        <a:stretch>
          <a:fillRect/>
        </a:stretch>
      </xdr:blipFill>
      <xdr:spPr>
        <a:xfrm>
          <a:off x="3375660" y="833325740"/>
          <a:ext cx="1682115" cy="1243965"/>
        </a:xfrm>
        <a:prstGeom prst="rect">
          <a:avLst/>
        </a:prstGeom>
      </xdr:spPr>
    </xdr:pic>
    <xdr:clientData/>
  </xdr:twoCellAnchor>
  <xdr:twoCellAnchor editAs="oneCell">
    <xdr:from>
      <xdr:col>2</xdr:col>
      <xdr:colOff>51288</xdr:colOff>
      <xdr:row>4177</xdr:row>
      <xdr:rowOff>146538</xdr:rowOff>
    </xdr:from>
    <xdr:to>
      <xdr:col>4</xdr:col>
      <xdr:colOff>128123</xdr:colOff>
      <xdr:row>4185</xdr:row>
      <xdr:rowOff>84943</xdr:rowOff>
    </xdr:to>
    <xdr:pic>
      <xdr:nvPicPr>
        <xdr:cNvPr id="434" name="图片 433"/>
        <xdr:cNvPicPr/>
      </xdr:nvPicPr>
      <xdr:blipFill>
        <a:blip r:embed="rId533"/>
        <a:stretch>
          <a:fillRect/>
        </a:stretch>
      </xdr:blipFill>
      <xdr:spPr>
        <a:xfrm>
          <a:off x="1593850" y="835650475"/>
          <a:ext cx="1675130" cy="1538605"/>
        </a:xfrm>
        <a:prstGeom prst="rect">
          <a:avLst/>
        </a:prstGeom>
      </xdr:spPr>
    </xdr:pic>
    <xdr:clientData/>
  </xdr:twoCellAnchor>
  <xdr:twoCellAnchor editAs="oneCell">
    <xdr:from>
      <xdr:col>4</xdr:col>
      <xdr:colOff>424961</xdr:colOff>
      <xdr:row>4177</xdr:row>
      <xdr:rowOff>153866</xdr:rowOff>
    </xdr:from>
    <xdr:to>
      <xdr:col>8</xdr:col>
      <xdr:colOff>307486</xdr:colOff>
      <xdr:row>4185</xdr:row>
      <xdr:rowOff>110051</xdr:rowOff>
    </xdr:to>
    <xdr:pic>
      <xdr:nvPicPr>
        <xdr:cNvPr id="447" name="图片 446"/>
        <xdr:cNvPicPr/>
      </xdr:nvPicPr>
      <xdr:blipFill>
        <a:blip r:embed="rId534"/>
        <a:stretch>
          <a:fillRect/>
        </a:stretch>
      </xdr:blipFill>
      <xdr:spPr>
        <a:xfrm>
          <a:off x="3566160" y="835658095"/>
          <a:ext cx="1667510" cy="1556385"/>
        </a:xfrm>
        <a:prstGeom prst="rect">
          <a:avLst/>
        </a:prstGeom>
      </xdr:spPr>
    </xdr:pic>
    <xdr:clientData/>
  </xdr:twoCellAnchor>
  <xdr:twoCellAnchor editAs="oneCell">
    <xdr:from>
      <xdr:col>2</xdr:col>
      <xdr:colOff>80596</xdr:colOff>
      <xdr:row>4189</xdr:row>
      <xdr:rowOff>146537</xdr:rowOff>
    </xdr:from>
    <xdr:to>
      <xdr:col>4</xdr:col>
      <xdr:colOff>135841</xdr:colOff>
      <xdr:row>4196</xdr:row>
      <xdr:rowOff>51287</xdr:rowOff>
    </xdr:to>
    <xdr:pic>
      <xdr:nvPicPr>
        <xdr:cNvPr id="448" name="图片 447"/>
        <xdr:cNvPicPr/>
      </xdr:nvPicPr>
      <xdr:blipFill>
        <a:blip r:embed="rId535"/>
        <a:stretch>
          <a:fillRect/>
        </a:stretch>
      </xdr:blipFill>
      <xdr:spPr>
        <a:xfrm>
          <a:off x="1623060" y="838050775"/>
          <a:ext cx="1653540" cy="1304925"/>
        </a:xfrm>
        <a:prstGeom prst="rect">
          <a:avLst/>
        </a:prstGeom>
      </xdr:spPr>
    </xdr:pic>
    <xdr:clientData/>
  </xdr:twoCellAnchor>
  <xdr:twoCellAnchor editAs="oneCell">
    <xdr:from>
      <xdr:col>4</xdr:col>
      <xdr:colOff>344364</xdr:colOff>
      <xdr:row>4189</xdr:row>
      <xdr:rowOff>161192</xdr:rowOff>
    </xdr:from>
    <xdr:to>
      <xdr:col>8</xdr:col>
      <xdr:colOff>344364</xdr:colOff>
      <xdr:row>4197</xdr:row>
      <xdr:rowOff>140237</xdr:rowOff>
    </xdr:to>
    <xdr:pic>
      <xdr:nvPicPr>
        <xdr:cNvPr id="449" name="图片 448"/>
        <xdr:cNvPicPr/>
      </xdr:nvPicPr>
      <xdr:blipFill>
        <a:blip r:embed="rId536"/>
        <a:stretch>
          <a:fillRect/>
        </a:stretch>
      </xdr:blipFill>
      <xdr:spPr>
        <a:xfrm>
          <a:off x="3485515" y="838065380"/>
          <a:ext cx="1784985" cy="1579245"/>
        </a:xfrm>
        <a:prstGeom prst="rect">
          <a:avLst/>
        </a:prstGeom>
      </xdr:spPr>
    </xdr:pic>
    <xdr:clientData/>
  </xdr:twoCellAnchor>
  <xdr:twoCellAnchor editAs="oneCell">
    <xdr:from>
      <xdr:col>2</xdr:col>
      <xdr:colOff>36636</xdr:colOff>
      <xdr:row>4201</xdr:row>
      <xdr:rowOff>7328</xdr:rowOff>
    </xdr:from>
    <xdr:to>
      <xdr:col>4</xdr:col>
      <xdr:colOff>135696</xdr:colOff>
      <xdr:row>4208</xdr:row>
      <xdr:rowOff>154013</xdr:rowOff>
    </xdr:to>
    <xdr:pic>
      <xdr:nvPicPr>
        <xdr:cNvPr id="450" name="图片 449"/>
        <xdr:cNvPicPr/>
      </xdr:nvPicPr>
      <xdr:blipFill>
        <a:blip r:embed="rId537"/>
        <a:stretch>
          <a:fillRect/>
        </a:stretch>
      </xdr:blipFill>
      <xdr:spPr>
        <a:xfrm>
          <a:off x="1579245" y="840312010"/>
          <a:ext cx="1697355" cy="1546860"/>
        </a:xfrm>
        <a:prstGeom prst="rect">
          <a:avLst/>
        </a:prstGeom>
      </xdr:spPr>
    </xdr:pic>
    <xdr:clientData/>
  </xdr:twoCellAnchor>
  <xdr:twoCellAnchor editAs="oneCell">
    <xdr:from>
      <xdr:col>4</xdr:col>
      <xdr:colOff>359019</xdr:colOff>
      <xdr:row>4201</xdr:row>
      <xdr:rowOff>80596</xdr:rowOff>
    </xdr:from>
    <xdr:to>
      <xdr:col>8</xdr:col>
      <xdr:colOff>300599</xdr:colOff>
      <xdr:row>4208</xdr:row>
      <xdr:rowOff>168861</xdr:rowOff>
    </xdr:to>
    <xdr:pic>
      <xdr:nvPicPr>
        <xdr:cNvPr id="451" name="图片 450"/>
        <xdr:cNvPicPr/>
      </xdr:nvPicPr>
      <xdr:blipFill>
        <a:blip r:embed="rId538"/>
        <a:stretch>
          <a:fillRect/>
        </a:stretch>
      </xdr:blipFill>
      <xdr:spPr>
        <a:xfrm>
          <a:off x="3500120" y="840385035"/>
          <a:ext cx="1726565" cy="1488440"/>
        </a:xfrm>
        <a:prstGeom prst="rect">
          <a:avLst/>
        </a:prstGeom>
      </xdr:spPr>
    </xdr:pic>
    <xdr:clientData/>
  </xdr:twoCellAnchor>
  <xdr:twoCellAnchor editAs="oneCell">
    <xdr:from>
      <xdr:col>2</xdr:col>
      <xdr:colOff>50165</xdr:colOff>
      <xdr:row>3447</xdr:row>
      <xdr:rowOff>106680</xdr:rowOff>
    </xdr:from>
    <xdr:to>
      <xdr:col>3</xdr:col>
      <xdr:colOff>506730</xdr:colOff>
      <xdr:row>3451</xdr:row>
      <xdr:rowOff>66675</xdr:rowOff>
    </xdr:to>
    <xdr:pic>
      <xdr:nvPicPr>
        <xdr:cNvPr id="459" name="图片 458"/>
        <xdr:cNvPicPr>
          <a:picLocks noChangeAspect="1"/>
        </xdr:cNvPicPr>
      </xdr:nvPicPr>
      <xdr:blipFill>
        <a:blip r:embed="rId539"/>
        <a:stretch>
          <a:fillRect/>
        </a:stretch>
      </xdr:blipFill>
      <xdr:spPr>
        <a:xfrm>
          <a:off x="1593215" y="689592855"/>
          <a:ext cx="1409065" cy="760095"/>
        </a:xfrm>
        <a:prstGeom prst="rect">
          <a:avLst/>
        </a:prstGeom>
        <a:noFill/>
        <a:ln w="9525">
          <a:noFill/>
        </a:ln>
      </xdr:spPr>
    </xdr:pic>
    <xdr:clientData/>
  </xdr:twoCellAnchor>
  <xdr:twoCellAnchor editAs="oneCell">
    <xdr:from>
      <xdr:col>4</xdr:col>
      <xdr:colOff>203200</xdr:colOff>
      <xdr:row>3447</xdr:row>
      <xdr:rowOff>153670</xdr:rowOff>
    </xdr:from>
    <xdr:to>
      <xdr:col>7</xdr:col>
      <xdr:colOff>114300</xdr:colOff>
      <xdr:row>3451</xdr:row>
      <xdr:rowOff>34925</xdr:rowOff>
    </xdr:to>
    <xdr:pic>
      <xdr:nvPicPr>
        <xdr:cNvPr id="460" name="图片 459"/>
        <xdr:cNvPicPr>
          <a:picLocks noChangeAspect="1"/>
        </xdr:cNvPicPr>
      </xdr:nvPicPr>
      <xdr:blipFill>
        <a:blip r:embed="rId540"/>
        <a:stretch>
          <a:fillRect/>
        </a:stretch>
      </xdr:blipFill>
      <xdr:spPr>
        <a:xfrm>
          <a:off x="3344545" y="689639845"/>
          <a:ext cx="1256665" cy="681355"/>
        </a:xfrm>
        <a:prstGeom prst="rect">
          <a:avLst/>
        </a:prstGeom>
        <a:noFill/>
        <a:ln w="9525">
          <a:noFill/>
        </a:ln>
      </xdr:spPr>
    </xdr:pic>
    <xdr:clientData/>
  </xdr:twoCellAnchor>
  <xdr:twoCellAnchor editAs="oneCell">
    <xdr:from>
      <xdr:col>2</xdr:col>
      <xdr:colOff>23495</xdr:colOff>
      <xdr:row>3459</xdr:row>
      <xdr:rowOff>13335</xdr:rowOff>
    </xdr:from>
    <xdr:to>
      <xdr:col>3</xdr:col>
      <xdr:colOff>438785</xdr:colOff>
      <xdr:row>3462</xdr:row>
      <xdr:rowOff>150495</xdr:rowOff>
    </xdr:to>
    <xdr:pic>
      <xdr:nvPicPr>
        <xdr:cNvPr id="461" name="图片 460"/>
        <xdr:cNvPicPr>
          <a:picLocks noChangeAspect="1"/>
        </xdr:cNvPicPr>
      </xdr:nvPicPr>
      <xdr:blipFill>
        <a:blip r:embed="rId541"/>
        <a:stretch>
          <a:fillRect/>
        </a:stretch>
      </xdr:blipFill>
      <xdr:spPr>
        <a:xfrm>
          <a:off x="1566545" y="691899810"/>
          <a:ext cx="1367790" cy="737235"/>
        </a:xfrm>
        <a:prstGeom prst="rect">
          <a:avLst/>
        </a:prstGeom>
        <a:noFill/>
        <a:ln w="9525">
          <a:noFill/>
        </a:ln>
      </xdr:spPr>
    </xdr:pic>
    <xdr:clientData/>
  </xdr:twoCellAnchor>
  <xdr:twoCellAnchor editAs="oneCell">
    <xdr:from>
      <xdr:col>4</xdr:col>
      <xdr:colOff>390525</xdr:colOff>
      <xdr:row>3458</xdr:row>
      <xdr:rowOff>187325</xdr:rowOff>
    </xdr:from>
    <xdr:to>
      <xdr:col>7</xdr:col>
      <xdr:colOff>306705</xdr:colOff>
      <xdr:row>3462</xdr:row>
      <xdr:rowOff>67945</xdr:rowOff>
    </xdr:to>
    <xdr:pic>
      <xdr:nvPicPr>
        <xdr:cNvPr id="478" name="图片 477"/>
        <xdr:cNvPicPr>
          <a:picLocks noChangeAspect="1"/>
        </xdr:cNvPicPr>
      </xdr:nvPicPr>
      <xdr:blipFill>
        <a:blip r:embed="rId542"/>
        <a:stretch>
          <a:fillRect/>
        </a:stretch>
      </xdr:blipFill>
      <xdr:spPr>
        <a:xfrm>
          <a:off x="3531870" y="691873775"/>
          <a:ext cx="1261745" cy="680720"/>
        </a:xfrm>
        <a:prstGeom prst="rect">
          <a:avLst/>
        </a:prstGeom>
        <a:noFill/>
        <a:ln w="9525">
          <a:noFill/>
        </a:ln>
      </xdr:spPr>
    </xdr:pic>
    <xdr:clientData/>
  </xdr:twoCellAnchor>
  <xdr:twoCellAnchor editAs="oneCell">
    <xdr:from>
      <xdr:col>2</xdr:col>
      <xdr:colOff>46355</xdr:colOff>
      <xdr:row>3471</xdr:row>
      <xdr:rowOff>104775</xdr:rowOff>
    </xdr:from>
    <xdr:to>
      <xdr:col>3</xdr:col>
      <xdr:colOff>537210</xdr:colOff>
      <xdr:row>3475</xdr:row>
      <xdr:rowOff>82550</xdr:rowOff>
    </xdr:to>
    <xdr:pic>
      <xdr:nvPicPr>
        <xdr:cNvPr id="479" name="图片 478"/>
        <xdr:cNvPicPr>
          <a:picLocks noChangeAspect="1"/>
        </xdr:cNvPicPr>
      </xdr:nvPicPr>
      <xdr:blipFill>
        <a:blip r:embed="rId543"/>
        <a:stretch>
          <a:fillRect/>
        </a:stretch>
      </xdr:blipFill>
      <xdr:spPr>
        <a:xfrm>
          <a:off x="1589405" y="694391550"/>
          <a:ext cx="1443355" cy="777875"/>
        </a:xfrm>
        <a:prstGeom prst="rect">
          <a:avLst/>
        </a:prstGeom>
        <a:noFill/>
        <a:ln w="9525">
          <a:noFill/>
        </a:ln>
      </xdr:spPr>
    </xdr:pic>
    <xdr:clientData/>
  </xdr:twoCellAnchor>
  <xdr:twoCellAnchor editAs="oneCell">
    <xdr:from>
      <xdr:col>4</xdr:col>
      <xdr:colOff>180975</xdr:colOff>
      <xdr:row>3471</xdr:row>
      <xdr:rowOff>115570</xdr:rowOff>
    </xdr:from>
    <xdr:to>
      <xdr:col>7</xdr:col>
      <xdr:colOff>328295</xdr:colOff>
      <xdr:row>3475</xdr:row>
      <xdr:rowOff>121920</xdr:rowOff>
    </xdr:to>
    <xdr:pic>
      <xdr:nvPicPr>
        <xdr:cNvPr id="483" name="图片 482"/>
        <xdr:cNvPicPr>
          <a:picLocks noChangeAspect="1"/>
        </xdr:cNvPicPr>
      </xdr:nvPicPr>
      <xdr:blipFill>
        <a:blip r:embed="rId544"/>
        <a:stretch>
          <a:fillRect/>
        </a:stretch>
      </xdr:blipFill>
      <xdr:spPr>
        <a:xfrm>
          <a:off x="3322320" y="694402345"/>
          <a:ext cx="1492885" cy="806450"/>
        </a:xfrm>
        <a:prstGeom prst="rect">
          <a:avLst/>
        </a:prstGeom>
        <a:noFill/>
        <a:ln w="9525">
          <a:noFill/>
        </a:ln>
      </xdr:spPr>
    </xdr:pic>
    <xdr:clientData/>
  </xdr:twoCellAnchor>
  <xdr:twoCellAnchor editAs="oneCell">
    <xdr:from>
      <xdr:col>2</xdr:col>
      <xdr:colOff>86995</xdr:colOff>
      <xdr:row>3482</xdr:row>
      <xdr:rowOff>144780</xdr:rowOff>
    </xdr:from>
    <xdr:to>
      <xdr:col>3</xdr:col>
      <xdr:colOff>598170</xdr:colOff>
      <xdr:row>3486</xdr:row>
      <xdr:rowOff>135255</xdr:rowOff>
    </xdr:to>
    <xdr:pic>
      <xdr:nvPicPr>
        <xdr:cNvPr id="489" name="图片 488"/>
        <xdr:cNvPicPr>
          <a:picLocks noChangeAspect="1"/>
        </xdr:cNvPicPr>
      </xdr:nvPicPr>
      <xdr:blipFill>
        <a:blip r:embed="rId545"/>
        <a:stretch>
          <a:fillRect/>
        </a:stretch>
      </xdr:blipFill>
      <xdr:spPr>
        <a:xfrm>
          <a:off x="1630045" y="696631830"/>
          <a:ext cx="1463675" cy="790575"/>
        </a:xfrm>
        <a:prstGeom prst="rect">
          <a:avLst/>
        </a:prstGeom>
        <a:noFill/>
        <a:ln w="9525">
          <a:noFill/>
        </a:ln>
      </xdr:spPr>
    </xdr:pic>
    <xdr:clientData/>
  </xdr:twoCellAnchor>
  <xdr:twoCellAnchor editAs="oneCell">
    <xdr:from>
      <xdr:col>4</xdr:col>
      <xdr:colOff>268605</xdr:colOff>
      <xdr:row>3482</xdr:row>
      <xdr:rowOff>175260</xdr:rowOff>
    </xdr:from>
    <xdr:to>
      <xdr:col>7</xdr:col>
      <xdr:colOff>231775</xdr:colOff>
      <xdr:row>3486</xdr:row>
      <xdr:rowOff>81915</xdr:rowOff>
    </xdr:to>
    <xdr:pic>
      <xdr:nvPicPr>
        <xdr:cNvPr id="494" name="图片 493"/>
        <xdr:cNvPicPr>
          <a:picLocks noChangeAspect="1"/>
        </xdr:cNvPicPr>
      </xdr:nvPicPr>
      <xdr:blipFill>
        <a:blip r:embed="rId546"/>
        <a:stretch>
          <a:fillRect/>
        </a:stretch>
      </xdr:blipFill>
      <xdr:spPr>
        <a:xfrm>
          <a:off x="3409950" y="696662310"/>
          <a:ext cx="1308735" cy="706755"/>
        </a:xfrm>
        <a:prstGeom prst="rect">
          <a:avLst/>
        </a:prstGeom>
        <a:noFill/>
        <a:ln w="9525">
          <a:noFill/>
        </a:ln>
      </xdr:spPr>
    </xdr:pic>
    <xdr:clientData/>
  </xdr:twoCellAnchor>
  <xdr:twoCellAnchor editAs="oneCell">
    <xdr:from>
      <xdr:col>2</xdr:col>
      <xdr:colOff>69215</xdr:colOff>
      <xdr:row>3494</xdr:row>
      <xdr:rowOff>140970</xdr:rowOff>
    </xdr:from>
    <xdr:to>
      <xdr:col>3</xdr:col>
      <xdr:colOff>603250</xdr:colOff>
      <xdr:row>3498</xdr:row>
      <xdr:rowOff>144780</xdr:rowOff>
    </xdr:to>
    <xdr:pic>
      <xdr:nvPicPr>
        <xdr:cNvPr id="498" name="图片 497"/>
        <xdr:cNvPicPr>
          <a:picLocks noChangeAspect="1"/>
        </xdr:cNvPicPr>
      </xdr:nvPicPr>
      <xdr:blipFill>
        <a:blip r:embed="rId547"/>
        <a:stretch>
          <a:fillRect/>
        </a:stretch>
      </xdr:blipFill>
      <xdr:spPr>
        <a:xfrm>
          <a:off x="1612265" y="699028320"/>
          <a:ext cx="1486535" cy="803910"/>
        </a:xfrm>
        <a:prstGeom prst="rect">
          <a:avLst/>
        </a:prstGeom>
        <a:noFill/>
        <a:ln w="9525">
          <a:noFill/>
        </a:ln>
      </xdr:spPr>
    </xdr:pic>
    <xdr:clientData/>
  </xdr:twoCellAnchor>
  <xdr:twoCellAnchor editAs="oneCell">
    <xdr:from>
      <xdr:col>4</xdr:col>
      <xdr:colOff>577215</xdr:colOff>
      <xdr:row>3494</xdr:row>
      <xdr:rowOff>194945</xdr:rowOff>
    </xdr:from>
    <xdr:to>
      <xdr:col>8</xdr:col>
      <xdr:colOff>130175</xdr:colOff>
      <xdr:row>3498</xdr:row>
      <xdr:rowOff>114300</xdr:rowOff>
    </xdr:to>
    <xdr:pic>
      <xdr:nvPicPr>
        <xdr:cNvPr id="504" name="图片 503"/>
        <xdr:cNvPicPr>
          <a:picLocks noChangeAspect="1"/>
        </xdr:cNvPicPr>
      </xdr:nvPicPr>
      <xdr:blipFill>
        <a:blip r:embed="rId548"/>
        <a:stretch>
          <a:fillRect/>
        </a:stretch>
      </xdr:blipFill>
      <xdr:spPr>
        <a:xfrm flipV="1">
          <a:off x="3718560" y="699082295"/>
          <a:ext cx="1337945" cy="719455"/>
        </a:xfrm>
        <a:prstGeom prst="rect">
          <a:avLst/>
        </a:prstGeom>
        <a:noFill/>
        <a:ln w="9525">
          <a:noFill/>
        </a:ln>
      </xdr:spPr>
    </xdr:pic>
    <xdr:clientData/>
  </xdr:twoCellAnchor>
  <xdr:twoCellAnchor editAs="oneCell">
    <xdr:from>
      <xdr:col>2</xdr:col>
      <xdr:colOff>27940</xdr:colOff>
      <xdr:row>3507</xdr:row>
      <xdr:rowOff>17145</xdr:rowOff>
    </xdr:from>
    <xdr:to>
      <xdr:col>3</xdr:col>
      <xdr:colOff>377190</xdr:colOff>
      <xdr:row>3510</xdr:row>
      <xdr:rowOff>119380</xdr:rowOff>
    </xdr:to>
    <xdr:pic>
      <xdr:nvPicPr>
        <xdr:cNvPr id="517" name="图片 516"/>
        <xdr:cNvPicPr>
          <a:picLocks noChangeAspect="1"/>
        </xdr:cNvPicPr>
      </xdr:nvPicPr>
      <xdr:blipFill>
        <a:blip r:embed="rId549"/>
        <a:stretch>
          <a:fillRect/>
        </a:stretch>
      </xdr:blipFill>
      <xdr:spPr>
        <a:xfrm>
          <a:off x="1570990" y="701504820"/>
          <a:ext cx="1301750" cy="702310"/>
        </a:xfrm>
        <a:prstGeom prst="rect">
          <a:avLst/>
        </a:prstGeom>
        <a:noFill/>
        <a:ln w="9525">
          <a:noFill/>
        </a:ln>
      </xdr:spPr>
    </xdr:pic>
    <xdr:clientData/>
  </xdr:twoCellAnchor>
  <xdr:twoCellAnchor editAs="oneCell">
    <xdr:from>
      <xdr:col>4</xdr:col>
      <xdr:colOff>118745</xdr:colOff>
      <xdr:row>3507</xdr:row>
      <xdr:rowOff>54610</xdr:rowOff>
    </xdr:from>
    <xdr:to>
      <xdr:col>7</xdr:col>
      <xdr:colOff>34290</xdr:colOff>
      <xdr:row>3510</xdr:row>
      <xdr:rowOff>134620</xdr:rowOff>
    </xdr:to>
    <xdr:pic>
      <xdr:nvPicPr>
        <xdr:cNvPr id="522" name="图片 521"/>
        <xdr:cNvPicPr>
          <a:picLocks noChangeAspect="1"/>
        </xdr:cNvPicPr>
      </xdr:nvPicPr>
      <xdr:blipFill>
        <a:blip r:embed="rId550"/>
        <a:stretch>
          <a:fillRect/>
        </a:stretch>
      </xdr:blipFill>
      <xdr:spPr>
        <a:xfrm>
          <a:off x="3260090" y="701542285"/>
          <a:ext cx="1261110" cy="680085"/>
        </a:xfrm>
        <a:prstGeom prst="rect">
          <a:avLst/>
        </a:prstGeom>
        <a:noFill/>
        <a:ln w="9525">
          <a:noFill/>
        </a:ln>
      </xdr:spPr>
    </xdr:pic>
    <xdr:clientData/>
  </xdr:twoCellAnchor>
  <xdr:twoCellAnchor editAs="oneCell">
    <xdr:from>
      <xdr:col>11</xdr:col>
      <xdr:colOff>66040</xdr:colOff>
      <xdr:row>433</xdr:row>
      <xdr:rowOff>173355</xdr:rowOff>
    </xdr:from>
    <xdr:to>
      <xdr:col>17</xdr:col>
      <xdr:colOff>104775</xdr:colOff>
      <xdr:row>444</xdr:row>
      <xdr:rowOff>152400</xdr:rowOff>
    </xdr:to>
    <xdr:pic>
      <xdr:nvPicPr>
        <xdr:cNvPr id="452" name="图片 451"/>
        <xdr:cNvPicPr>
          <a:picLocks noChangeAspect="1"/>
        </xdr:cNvPicPr>
      </xdr:nvPicPr>
      <xdr:blipFill>
        <a:blip r:embed="rId551"/>
        <a:stretch>
          <a:fillRect/>
        </a:stretch>
      </xdr:blipFill>
      <xdr:spPr>
        <a:xfrm>
          <a:off x="6319520" y="86784180"/>
          <a:ext cx="3913505" cy="2179320"/>
        </a:xfrm>
        <a:prstGeom prst="rect">
          <a:avLst/>
        </a:prstGeom>
        <a:noFill/>
        <a:ln w="9525">
          <a:noFill/>
        </a:ln>
      </xdr:spPr>
    </xdr:pic>
    <xdr:clientData/>
  </xdr:twoCellAnchor>
  <xdr:twoCellAnchor editAs="oneCell">
    <xdr:from>
      <xdr:col>11</xdr:col>
      <xdr:colOff>90805</xdr:colOff>
      <xdr:row>447</xdr:row>
      <xdr:rowOff>14605</xdr:rowOff>
    </xdr:from>
    <xdr:to>
      <xdr:col>16</xdr:col>
      <xdr:colOff>530860</xdr:colOff>
      <xdr:row>457</xdr:row>
      <xdr:rowOff>40640</xdr:rowOff>
    </xdr:to>
    <xdr:pic>
      <xdr:nvPicPr>
        <xdr:cNvPr id="453" name="图片 452"/>
        <xdr:cNvPicPr>
          <a:picLocks noChangeAspect="1"/>
        </xdr:cNvPicPr>
      </xdr:nvPicPr>
      <xdr:blipFill>
        <a:blip r:embed="rId552"/>
        <a:stretch>
          <a:fillRect/>
        </a:stretch>
      </xdr:blipFill>
      <xdr:spPr>
        <a:xfrm>
          <a:off x="6344285" y="89425780"/>
          <a:ext cx="3669030" cy="2026285"/>
        </a:xfrm>
        <a:prstGeom prst="rect">
          <a:avLst/>
        </a:prstGeom>
        <a:noFill/>
        <a:ln w="9525">
          <a:noFill/>
        </a:ln>
      </xdr:spPr>
    </xdr:pic>
    <xdr:clientData/>
  </xdr:twoCellAnchor>
  <xdr:twoCellAnchor editAs="oneCell">
    <xdr:from>
      <xdr:col>9</xdr:col>
      <xdr:colOff>300990</xdr:colOff>
      <xdr:row>1515</xdr:row>
      <xdr:rowOff>0</xdr:rowOff>
    </xdr:from>
    <xdr:to>
      <xdr:col>15</xdr:col>
      <xdr:colOff>318135</xdr:colOff>
      <xdr:row>1523</xdr:row>
      <xdr:rowOff>163830</xdr:rowOff>
    </xdr:to>
    <xdr:pic>
      <xdr:nvPicPr>
        <xdr:cNvPr id="454" name="图片 453"/>
        <xdr:cNvPicPr>
          <a:picLocks noChangeAspect="1"/>
        </xdr:cNvPicPr>
      </xdr:nvPicPr>
      <xdr:blipFill>
        <a:blip r:embed="rId553"/>
        <a:stretch>
          <a:fillRect/>
        </a:stretch>
      </xdr:blipFill>
      <xdr:spPr>
        <a:xfrm>
          <a:off x="5594985" y="303037875"/>
          <a:ext cx="3559810" cy="1764030"/>
        </a:xfrm>
        <a:prstGeom prst="rect">
          <a:avLst/>
        </a:prstGeom>
        <a:noFill/>
        <a:ln w="9525">
          <a:noFill/>
        </a:ln>
      </xdr:spPr>
    </xdr:pic>
    <xdr:clientData/>
  </xdr:twoCellAnchor>
  <xdr:twoCellAnchor editAs="oneCell">
    <xdr:from>
      <xdr:col>2</xdr:col>
      <xdr:colOff>0</xdr:colOff>
      <xdr:row>5627</xdr:row>
      <xdr:rowOff>0</xdr:rowOff>
    </xdr:from>
    <xdr:to>
      <xdr:col>9</xdr:col>
      <xdr:colOff>212090</xdr:colOff>
      <xdr:row>5637</xdr:row>
      <xdr:rowOff>176530</xdr:rowOff>
    </xdr:to>
    <xdr:pic>
      <xdr:nvPicPr>
        <xdr:cNvPr id="458" name="图片 457"/>
        <xdr:cNvPicPr>
          <a:picLocks noChangeAspect="1"/>
        </xdr:cNvPicPr>
      </xdr:nvPicPr>
      <xdr:blipFill>
        <a:blip r:embed="rId554"/>
        <a:stretch>
          <a:fillRect/>
        </a:stretch>
      </xdr:blipFill>
      <xdr:spPr>
        <a:xfrm>
          <a:off x="1543050" y="1125540675"/>
          <a:ext cx="3963035" cy="2157730"/>
        </a:xfrm>
        <a:prstGeom prst="rect">
          <a:avLst/>
        </a:prstGeom>
        <a:noFill/>
        <a:ln w="9525">
          <a:noFill/>
        </a:ln>
      </xdr:spPr>
    </xdr:pic>
    <xdr:clientData/>
  </xdr:twoCellAnchor>
  <xdr:twoCellAnchor editAs="oneCell">
    <xdr:from>
      <xdr:col>1</xdr:col>
      <xdr:colOff>945515</xdr:colOff>
      <xdr:row>5638</xdr:row>
      <xdr:rowOff>172720</xdr:rowOff>
    </xdr:from>
    <xdr:to>
      <xdr:col>12</xdr:col>
      <xdr:colOff>26035</xdr:colOff>
      <xdr:row>5649</xdr:row>
      <xdr:rowOff>134620</xdr:rowOff>
    </xdr:to>
    <xdr:pic>
      <xdr:nvPicPr>
        <xdr:cNvPr id="733" name="图片 732"/>
        <xdr:cNvPicPr>
          <a:picLocks noChangeAspect="1"/>
        </xdr:cNvPicPr>
      </xdr:nvPicPr>
      <xdr:blipFill>
        <a:blip r:embed="rId555"/>
        <a:stretch>
          <a:fillRect/>
        </a:stretch>
      </xdr:blipFill>
      <xdr:spPr>
        <a:xfrm>
          <a:off x="1543050" y="1127894620"/>
          <a:ext cx="5382260" cy="2162175"/>
        </a:xfrm>
        <a:prstGeom prst="rect">
          <a:avLst/>
        </a:prstGeom>
        <a:noFill/>
        <a:ln w="9525">
          <a:noFill/>
        </a:ln>
      </xdr:spPr>
    </xdr:pic>
    <xdr:clientData/>
  </xdr:twoCellAnchor>
  <xdr:twoCellAnchor editAs="oneCell">
    <xdr:from>
      <xdr:col>2</xdr:col>
      <xdr:colOff>0</xdr:colOff>
      <xdr:row>5651</xdr:row>
      <xdr:rowOff>0</xdr:rowOff>
    </xdr:from>
    <xdr:to>
      <xdr:col>9</xdr:col>
      <xdr:colOff>258445</xdr:colOff>
      <xdr:row>5661</xdr:row>
      <xdr:rowOff>75565</xdr:rowOff>
    </xdr:to>
    <xdr:pic>
      <xdr:nvPicPr>
        <xdr:cNvPr id="734" name="图片 733"/>
        <xdr:cNvPicPr>
          <a:picLocks noChangeAspect="1"/>
        </xdr:cNvPicPr>
      </xdr:nvPicPr>
      <xdr:blipFill>
        <a:blip r:embed="rId556"/>
        <a:stretch>
          <a:fillRect/>
        </a:stretch>
      </xdr:blipFill>
      <xdr:spPr>
        <a:xfrm>
          <a:off x="1543050" y="1130322225"/>
          <a:ext cx="4009390" cy="2075815"/>
        </a:xfrm>
        <a:prstGeom prst="rect">
          <a:avLst/>
        </a:prstGeom>
        <a:noFill/>
        <a:ln w="9525">
          <a:noFill/>
        </a:ln>
      </xdr:spPr>
    </xdr:pic>
    <xdr:clientData/>
  </xdr:twoCellAnchor>
  <xdr:twoCellAnchor editAs="oneCell">
    <xdr:from>
      <xdr:col>2</xdr:col>
      <xdr:colOff>0</xdr:colOff>
      <xdr:row>5663</xdr:row>
      <xdr:rowOff>0</xdr:rowOff>
    </xdr:from>
    <xdr:to>
      <xdr:col>9</xdr:col>
      <xdr:colOff>212090</xdr:colOff>
      <xdr:row>5674</xdr:row>
      <xdr:rowOff>21590</xdr:rowOff>
    </xdr:to>
    <xdr:pic>
      <xdr:nvPicPr>
        <xdr:cNvPr id="735" name="图片 734"/>
        <xdr:cNvPicPr>
          <a:picLocks noChangeAspect="1"/>
        </xdr:cNvPicPr>
      </xdr:nvPicPr>
      <xdr:blipFill>
        <a:blip r:embed="rId557"/>
        <a:stretch>
          <a:fillRect/>
        </a:stretch>
      </xdr:blipFill>
      <xdr:spPr>
        <a:xfrm>
          <a:off x="1543050" y="1132722525"/>
          <a:ext cx="3963035" cy="2221865"/>
        </a:xfrm>
        <a:prstGeom prst="rect">
          <a:avLst/>
        </a:prstGeom>
        <a:noFill/>
        <a:ln w="9525">
          <a:noFill/>
        </a:ln>
      </xdr:spPr>
    </xdr:pic>
    <xdr:clientData/>
  </xdr:twoCellAnchor>
  <xdr:twoCellAnchor editAs="oneCell">
    <xdr:from>
      <xdr:col>2</xdr:col>
      <xdr:colOff>0</xdr:colOff>
      <xdr:row>5675</xdr:row>
      <xdr:rowOff>0</xdr:rowOff>
    </xdr:from>
    <xdr:to>
      <xdr:col>9</xdr:col>
      <xdr:colOff>280670</xdr:colOff>
      <xdr:row>5686</xdr:row>
      <xdr:rowOff>78740</xdr:rowOff>
    </xdr:to>
    <xdr:pic>
      <xdr:nvPicPr>
        <xdr:cNvPr id="736" name="图片 735"/>
        <xdr:cNvPicPr>
          <a:picLocks noChangeAspect="1"/>
        </xdr:cNvPicPr>
      </xdr:nvPicPr>
      <xdr:blipFill>
        <a:blip r:embed="rId558"/>
        <a:stretch>
          <a:fillRect/>
        </a:stretch>
      </xdr:blipFill>
      <xdr:spPr>
        <a:xfrm>
          <a:off x="1543050" y="1135122825"/>
          <a:ext cx="4031615" cy="2279015"/>
        </a:xfrm>
        <a:prstGeom prst="rect">
          <a:avLst/>
        </a:prstGeom>
        <a:noFill/>
        <a:ln w="9525">
          <a:noFill/>
        </a:ln>
      </xdr:spPr>
    </xdr:pic>
    <xdr:clientData/>
  </xdr:twoCellAnchor>
  <xdr:twoCellAnchor editAs="oneCell">
    <xdr:from>
      <xdr:col>2</xdr:col>
      <xdr:colOff>0</xdr:colOff>
      <xdr:row>5688</xdr:row>
      <xdr:rowOff>0</xdr:rowOff>
    </xdr:from>
    <xdr:to>
      <xdr:col>8</xdr:col>
      <xdr:colOff>263525</xdr:colOff>
      <xdr:row>5698</xdr:row>
      <xdr:rowOff>17145</xdr:rowOff>
    </xdr:to>
    <xdr:pic>
      <xdr:nvPicPr>
        <xdr:cNvPr id="738" name="图片 737"/>
        <xdr:cNvPicPr>
          <a:picLocks noChangeAspect="1"/>
        </xdr:cNvPicPr>
      </xdr:nvPicPr>
      <xdr:blipFill>
        <a:blip r:embed="rId559"/>
        <a:stretch>
          <a:fillRect/>
        </a:stretch>
      </xdr:blipFill>
      <xdr:spPr>
        <a:xfrm>
          <a:off x="1543050" y="1137723150"/>
          <a:ext cx="3646805" cy="2017395"/>
        </a:xfrm>
        <a:prstGeom prst="rect">
          <a:avLst/>
        </a:prstGeom>
        <a:noFill/>
        <a:ln w="9525">
          <a:noFill/>
        </a:ln>
      </xdr:spPr>
    </xdr:pic>
    <xdr:clientData/>
  </xdr:twoCellAnchor>
  <xdr:twoCellAnchor editAs="oneCell">
    <xdr:from>
      <xdr:col>2</xdr:col>
      <xdr:colOff>2540</xdr:colOff>
      <xdr:row>5701</xdr:row>
      <xdr:rowOff>0</xdr:rowOff>
    </xdr:from>
    <xdr:to>
      <xdr:col>8</xdr:col>
      <xdr:colOff>316865</xdr:colOff>
      <xdr:row>5711</xdr:row>
      <xdr:rowOff>53975</xdr:rowOff>
    </xdr:to>
    <xdr:pic>
      <xdr:nvPicPr>
        <xdr:cNvPr id="745" name="图片 744"/>
        <xdr:cNvPicPr>
          <a:picLocks noChangeAspect="1"/>
        </xdr:cNvPicPr>
      </xdr:nvPicPr>
      <xdr:blipFill>
        <a:blip r:embed="rId560"/>
        <a:stretch>
          <a:fillRect/>
        </a:stretch>
      </xdr:blipFill>
      <xdr:spPr>
        <a:xfrm>
          <a:off x="1545590" y="1140323475"/>
          <a:ext cx="3697605" cy="2054225"/>
        </a:xfrm>
        <a:prstGeom prst="rect">
          <a:avLst/>
        </a:prstGeom>
        <a:noFill/>
        <a:ln w="9525">
          <a:noFill/>
        </a:ln>
      </xdr:spPr>
    </xdr:pic>
    <xdr:clientData/>
  </xdr:twoCellAnchor>
  <xdr:twoCellAnchor editAs="oneCell">
    <xdr:from>
      <xdr:col>2</xdr:col>
      <xdr:colOff>0</xdr:colOff>
      <xdr:row>5713</xdr:row>
      <xdr:rowOff>0</xdr:rowOff>
    </xdr:from>
    <xdr:to>
      <xdr:col>8</xdr:col>
      <xdr:colOff>319405</xdr:colOff>
      <xdr:row>5723</xdr:row>
      <xdr:rowOff>57150</xdr:rowOff>
    </xdr:to>
    <xdr:pic>
      <xdr:nvPicPr>
        <xdr:cNvPr id="746" name="图片 745"/>
        <xdr:cNvPicPr>
          <a:picLocks noChangeAspect="1"/>
        </xdr:cNvPicPr>
      </xdr:nvPicPr>
      <xdr:blipFill>
        <a:blip r:embed="rId561"/>
        <a:stretch>
          <a:fillRect/>
        </a:stretch>
      </xdr:blipFill>
      <xdr:spPr>
        <a:xfrm>
          <a:off x="1543050" y="1142723775"/>
          <a:ext cx="3702685" cy="2057400"/>
        </a:xfrm>
        <a:prstGeom prst="rect">
          <a:avLst/>
        </a:prstGeom>
        <a:noFill/>
        <a:ln w="9525">
          <a:noFill/>
        </a:ln>
      </xdr:spPr>
    </xdr:pic>
    <xdr:clientData/>
  </xdr:twoCellAnchor>
  <xdr:twoCellAnchor editAs="oneCell">
    <xdr:from>
      <xdr:col>2</xdr:col>
      <xdr:colOff>0</xdr:colOff>
      <xdr:row>5725</xdr:row>
      <xdr:rowOff>0</xdr:rowOff>
    </xdr:from>
    <xdr:to>
      <xdr:col>8</xdr:col>
      <xdr:colOff>347345</xdr:colOff>
      <xdr:row>5735</xdr:row>
      <xdr:rowOff>69215</xdr:rowOff>
    </xdr:to>
    <xdr:pic>
      <xdr:nvPicPr>
        <xdr:cNvPr id="747" name="图片 746"/>
        <xdr:cNvPicPr>
          <a:picLocks noChangeAspect="1"/>
        </xdr:cNvPicPr>
      </xdr:nvPicPr>
      <xdr:blipFill>
        <a:blip r:embed="rId562"/>
        <a:stretch>
          <a:fillRect/>
        </a:stretch>
      </xdr:blipFill>
      <xdr:spPr>
        <a:xfrm>
          <a:off x="1543050" y="1145124075"/>
          <a:ext cx="3730625" cy="2069465"/>
        </a:xfrm>
        <a:prstGeom prst="rect">
          <a:avLst/>
        </a:prstGeom>
        <a:noFill/>
        <a:ln w="9525">
          <a:noFill/>
        </a:ln>
      </xdr:spPr>
    </xdr:pic>
    <xdr:clientData/>
  </xdr:twoCellAnchor>
  <xdr:twoCellAnchor editAs="oneCell">
    <xdr:from>
      <xdr:col>2</xdr:col>
      <xdr:colOff>0</xdr:colOff>
      <xdr:row>5737</xdr:row>
      <xdr:rowOff>0</xdr:rowOff>
    </xdr:from>
    <xdr:to>
      <xdr:col>9</xdr:col>
      <xdr:colOff>106045</xdr:colOff>
      <xdr:row>5747</xdr:row>
      <xdr:rowOff>140335</xdr:rowOff>
    </xdr:to>
    <xdr:pic>
      <xdr:nvPicPr>
        <xdr:cNvPr id="748" name="图片 747"/>
        <xdr:cNvPicPr>
          <a:picLocks noChangeAspect="1"/>
        </xdr:cNvPicPr>
      </xdr:nvPicPr>
      <xdr:blipFill>
        <a:blip r:embed="rId563"/>
        <a:stretch>
          <a:fillRect/>
        </a:stretch>
      </xdr:blipFill>
      <xdr:spPr>
        <a:xfrm>
          <a:off x="1543050" y="1147524375"/>
          <a:ext cx="3856990" cy="2140585"/>
        </a:xfrm>
        <a:prstGeom prst="rect">
          <a:avLst/>
        </a:prstGeom>
        <a:noFill/>
        <a:ln w="9525">
          <a:noFill/>
        </a:ln>
      </xdr:spPr>
    </xdr:pic>
    <xdr:clientData/>
  </xdr:twoCellAnchor>
  <xdr:twoCellAnchor editAs="oneCell">
    <xdr:from>
      <xdr:col>2</xdr:col>
      <xdr:colOff>0</xdr:colOff>
      <xdr:row>5749</xdr:row>
      <xdr:rowOff>0</xdr:rowOff>
    </xdr:from>
    <xdr:to>
      <xdr:col>9</xdr:col>
      <xdr:colOff>106045</xdr:colOff>
      <xdr:row>5759</xdr:row>
      <xdr:rowOff>140335</xdr:rowOff>
    </xdr:to>
    <xdr:pic>
      <xdr:nvPicPr>
        <xdr:cNvPr id="749" name="图片 748"/>
        <xdr:cNvPicPr>
          <a:picLocks noChangeAspect="1"/>
        </xdr:cNvPicPr>
      </xdr:nvPicPr>
      <xdr:blipFill>
        <a:blip r:embed="rId563"/>
        <a:stretch>
          <a:fillRect/>
        </a:stretch>
      </xdr:blipFill>
      <xdr:spPr>
        <a:xfrm>
          <a:off x="1543050" y="1149924675"/>
          <a:ext cx="3856990" cy="2140585"/>
        </a:xfrm>
        <a:prstGeom prst="rect">
          <a:avLst/>
        </a:prstGeom>
        <a:noFill/>
        <a:ln w="9525">
          <a:noFill/>
        </a:ln>
      </xdr:spPr>
    </xdr:pic>
    <xdr:clientData/>
  </xdr:twoCellAnchor>
  <xdr:twoCellAnchor editAs="oneCell">
    <xdr:from>
      <xdr:col>2</xdr:col>
      <xdr:colOff>0</xdr:colOff>
      <xdr:row>5761</xdr:row>
      <xdr:rowOff>0</xdr:rowOff>
    </xdr:from>
    <xdr:to>
      <xdr:col>9</xdr:col>
      <xdr:colOff>106045</xdr:colOff>
      <xdr:row>5771</xdr:row>
      <xdr:rowOff>140335</xdr:rowOff>
    </xdr:to>
    <xdr:pic>
      <xdr:nvPicPr>
        <xdr:cNvPr id="750" name="图片 749"/>
        <xdr:cNvPicPr>
          <a:picLocks noChangeAspect="1"/>
        </xdr:cNvPicPr>
      </xdr:nvPicPr>
      <xdr:blipFill>
        <a:blip r:embed="rId563"/>
        <a:stretch>
          <a:fillRect/>
        </a:stretch>
      </xdr:blipFill>
      <xdr:spPr>
        <a:xfrm>
          <a:off x="1543050" y="1152324975"/>
          <a:ext cx="3856990" cy="2140585"/>
        </a:xfrm>
        <a:prstGeom prst="rect">
          <a:avLst/>
        </a:prstGeom>
        <a:noFill/>
        <a:ln w="9525">
          <a:noFill/>
        </a:ln>
      </xdr:spPr>
    </xdr:pic>
    <xdr:clientData/>
  </xdr:twoCellAnchor>
  <xdr:twoCellAnchor editAs="oneCell">
    <xdr:from>
      <xdr:col>2</xdr:col>
      <xdr:colOff>0</xdr:colOff>
      <xdr:row>5773</xdr:row>
      <xdr:rowOff>0</xdr:rowOff>
    </xdr:from>
    <xdr:to>
      <xdr:col>9</xdr:col>
      <xdr:colOff>106045</xdr:colOff>
      <xdr:row>5783</xdr:row>
      <xdr:rowOff>140335</xdr:rowOff>
    </xdr:to>
    <xdr:pic>
      <xdr:nvPicPr>
        <xdr:cNvPr id="751" name="图片 750"/>
        <xdr:cNvPicPr>
          <a:picLocks noChangeAspect="1"/>
        </xdr:cNvPicPr>
      </xdr:nvPicPr>
      <xdr:blipFill>
        <a:blip r:embed="rId563"/>
        <a:stretch>
          <a:fillRect/>
        </a:stretch>
      </xdr:blipFill>
      <xdr:spPr>
        <a:xfrm>
          <a:off x="1543050" y="1154725275"/>
          <a:ext cx="3856990" cy="2140585"/>
        </a:xfrm>
        <a:prstGeom prst="rect">
          <a:avLst/>
        </a:prstGeom>
        <a:noFill/>
        <a:ln w="9525">
          <a:noFill/>
        </a:ln>
      </xdr:spPr>
    </xdr:pic>
    <xdr:clientData/>
  </xdr:twoCellAnchor>
  <xdr:twoCellAnchor editAs="oneCell">
    <xdr:from>
      <xdr:col>2</xdr:col>
      <xdr:colOff>0</xdr:colOff>
      <xdr:row>5785</xdr:row>
      <xdr:rowOff>0</xdr:rowOff>
    </xdr:from>
    <xdr:to>
      <xdr:col>9</xdr:col>
      <xdr:colOff>106045</xdr:colOff>
      <xdr:row>5795</xdr:row>
      <xdr:rowOff>140335</xdr:rowOff>
    </xdr:to>
    <xdr:pic>
      <xdr:nvPicPr>
        <xdr:cNvPr id="752" name="图片 751"/>
        <xdr:cNvPicPr>
          <a:picLocks noChangeAspect="1"/>
        </xdr:cNvPicPr>
      </xdr:nvPicPr>
      <xdr:blipFill>
        <a:blip r:embed="rId563"/>
        <a:stretch>
          <a:fillRect/>
        </a:stretch>
      </xdr:blipFill>
      <xdr:spPr>
        <a:xfrm>
          <a:off x="1543050" y="1157125575"/>
          <a:ext cx="3856990" cy="2140585"/>
        </a:xfrm>
        <a:prstGeom prst="rect">
          <a:avLst/>
        </a:prstGeom>
        <a:noFill/>
        <a:ln w="9525">
          <a:noFill/>
        </a:ln>
      </xdr:spPr>
    </xdr:pic>
    <xdr:clientData/>
  </xdr:twoCellAnchor>
  <xdr:twoCellAnchor editAs="oneCell">
    <xdr:from>
      <xdr:col>2</xdr:col>
      <xdr:colOff>0</xdr:colOff>
      <xdr:row>5798</xdr:row>
      <xdr:rowOff>0</xdr:rowOff>
    </xdr:from>
    <xdr:to>
      <xdr:col>9</xdr:col>
      <xdr:colOff>106045</xdr:colOff>
      <xdr:row>5808</xdr:row>
      <xdr:rowOff>140335</xdr:rowOff>
    </xdr:to>
    <xdr:pic>
      <xdr:nvPicPr>
        <xdr:cNvPr id="753" name="图片 752"/>
        <xdr:cNvPicPr>
          <a:picLocks noChangeAspect="1"/>
        </xdr:cNvPicPr>
      </xdr:nvPicPr>
      <xdr:blipFill>
        <a:blip r:embed="rId563"/>
        <a:stretch>
          <a:fillRect/>
        </a:stretch>
      </xdr:blipFill>
      <xdr:spPr>
        <a:xfrm>
          <a:off x="1543050" y="1159725900"/>
          <a:ext cx="3856990" cy="2140585"/>
        </a:xfrm>
        <a:prstGeom prst="rect">
          <a:avLst/>
        </a:prstGeom>
        <a:noFill/>
        <a:ln w="9525">
          <a:noFill/>
        </a:ln>
      </xdr:spPr>
    </xdr:pic>
    <xdr:clientData/>
  </xdr:twoCellAnchor>
  <xdr:twoCellAnchor editAs="oneCell">
    <xdr:from>
      <xdr:col>2</xdr:col>
      <xdr:colOff>0</xdr:colOff>
      <xdr:row>5812</xdr:row>
      <xdr:rowOff>0</xdr:rowOff>
    </xdr:from>
    <xdr:to>
      <xdr:col>9</xdr:col>
      <xdr:colOff>106045</xdr:colOff>
      <xdr:row>5822</xdr:row>
      <xdr:rowOff>140335</xdr:rowOff>
    </xdr:to>
    <xdr:pic>
      <xdr:nvPicPr>
        <xdr:cNvPr id="754" name="图片 753"/>
        <xdr:cNvPicPr>
          <a:picLocks noChangeAspect="1"/>
        </xdr:cNvPicPr>
      </xdr:nvPicPr>
      <xdr:blipFill>
        <a:blip r:embed="rId563"/>
        <a:stretch>
          <a:fillRect/>
        </a:stretch>
      </xdr:blipFill>
      <xdr:spPr>
        <a:xfrm>
          <a:off x="1543050" y="1162526250"/>
          <a:ext cx="3856990" cy="2140585"/>
        </a:xfrm>
        <a:prstGeom prst="rect">
          <a:avLst/>
        </a:prstGeom>
        <a:noFill/>
        <a:ln w="9525">
          <a:noFill/>
        </a:ln>
      </xdr:spPr>
    </xdr:pic>
    <xdr:clientData/>
  </xdr:twoCellAnchor>
  <xdr:twoCellAnchor editAs="oneCell">
    <xdr:from>
      <xdr:col>2</xdr:col>
      <xdr:colOff>0</xdr:colOff>
      <xdr:row>5825</xdr:row>
      <xdr:rowOff>0</xdr:rowOff>
    </xdr:from>
    <xdr:to>
      <xdr:col>9</xdr:col>
      <xdr:colOff>28575</xdr:colOff>
      <xdr:row>5835</xdr:row>
      <xdr:rowOff>109855</xdr:rowOff>
    </xdr:to>
    <xdr:pic>
      <xdr:nvPicPr>
        <xdr:cNvPr id="757" name="图片 756"/>
        <xdr:cNvPicPr>
          <a:picLocks noChangeAspect="1"/>
        </xdr:cNvPicPr>
      </xdr:nvPicPr>
      <xdr:blipFill>
        <a:blip r:embed="rId564"/>
        <a:stretch>
          <a:fillRect/>
        </a:stretch>
      </xdr:blipFill>
      <xdr:spPr>
        <a:xfrm>
          <a:off x="1543050" y="1165126575"/>
          <a:ext cx="3779520" cy="2110105"/>
        </a:xfrm>
        <a:prstGeom prst="rect">
          <a:avLst/>
        </a:prstGeom>
        <a:noFill/>
        <a:ln w="9525">
          <a:noFill/>
        </a:ln>
      </xdr:spPr>
    </xdr:pic>
    <xdr:clientData/>
  </xdr:twoCellAnchor>
  <xdr:twoCellAnchor editAs="oneCell">
    <xdr:from>
      <xdr:col>2</xdr:col>
      <xdr:colOff>0</xdr:colOff>
      <xdr:row>5838</xdr:row>
      <xdr:rowOff>0</xdr:rowOff>
    </xdr:from>
    <xdr:to>
      <xdr:col>9</xdr:col>
      <xdr:colOff>126365</xdr:colOff>
      <xdr:row>5848</xdr:row>
      <xdr:rowOff>172085</xdr:rowOff>
    </xdr:to>
    <xdr:pic>
      <xdr:nvPicPr>
        <xdr:cNvPr id="758" name="图片 757"/>
        <xdr:cNvPicPr>
          <a:picLocks noChangeAspect="1"/>
        </xdr:cNvPicPr>
      </xdr:nvPicPr>
      <xdr:blipFill>
        <a:blip r:embed="rId565"/>
        <a:stretch>
          <a:fillRect/>
        </a:stretch>
      </xdr:blipFill>
      <xdr:spPr>
        <a:xfrm>
          <a:off x="1543050" y="1167726900"/>
          <a:ext cx="3877310" cy="2172335"/>
        </a:xfrm>
        <a:prstGeom prst="rect">
          <a:avLst/>
        </a:prstGeom>
        <a:noFill/>
        <a:ln w="9525">
          <a:noFill/>
        </a:ln>
      </xdr:spPr>
    </xdr:pic>
    <xdr:clientData/>
  </xdr:twoCellAnchor>
  <xdr:twoCellAnchor editAs="oneCell">
    <xdr:from>
      <xdr:col>2</xdr:col>
      <xdr:colOff>0</xdr:colOff>
      <xdr:row>5851</xdr:row>
      <xdr:rowOff>0</xdr:rowOff>
    </xdr:from>
    <xdr:to>
      <xdr:col>9</xdr:col>
      <xdr:colOff>229870</xdr:colOff>
      <xdr:row>5862</xdr:row>
      <xdr:rowOff>1270</xdr:rowOff>
    </xdr:to>
    <xdr:pic>
      <xdr:nvPicPr>
        <xdr:cNvPr id="761" name="图片 760"/>
        <xdr:cNvPicPr>
          <a:picLocks noChangeAspect="1"/>
        </xdr:cNvPicPr>
      </xdr:nvPicPr>
      <xdr:blipFill>
        <a:blip r:embed="rId566"/>
        <a:stretch>
          <a:fillRect/>
        </a:stretch>
      </xdr:blipFill>
      <xdr:spPr>
        <a:xfrm>
          <a:off x="1543050" y="1170327225"/>
          <a:ext cx="3980815" cy="2201545"/>
        </a:xfrm>
        <a:prstGeom prst="rect">
          <a:avLst/>
        </a:prstGeom>
        <a:noFill/>
        <a:ln w="9525">
          <a:noFill/>
        </a:ln>
      </xdr:spPr>
    </xdr:pic>
    <xdr:clientData/>
  </xdr:twoCellAnchor>
  <xdr:twoCellAnchor editAs="oneCell">
    <xdr:from>
      <xdr:col>2</xdr:col>
      <xdr:colOff>0</xdr:colOff>
      <xdr:row>5864</xdr:row>
      <xdr:rowOff>0</xdr:rowOff>
    </xdr:from>
    <xdr:to>
      <xdr:col>9</xdr:col>
      <xdr:colOff>229870</xdr:colOff>
      <xdr:row>5875</xdr:row>
      <xdr:rowOff>1270</xdr:rowOff>
    </xdr:to>
    <xdr:pic>
      <xdr:nvPicPr>
        <xdr:cNvPr id="763" name="图片 762"/>
        <xdr:cNvPicPr>
          <a:picLocks noChangeAspect="1"/>
        </xdr:cNvPicPr>
      </xdr:nvPicPr>
      <xdr:blipFill>
        <a:blip r:embed="rId566"/>
        <a:stretch>
          <a:fillRect/>
        </a:stretch>
      </xdr:blipFill>
      <xdr:spPr>
        <a:xfrm>
          <a:off x="1543050" y="1172927550"/>
          <a:ext cx="3980815" cy="2201545"/>
        </a:xfrm>
        <a:prstGeom prst="rect">
          <a:avLst/>
        </a:prstGeom>
        <a:noFill/>
        <a:ln w="9525">
          <a:noFill/>
        </a:ln>
      </xdr:spPr>
    </xdr:pic>
    <xdr:clientData/>
  </xdr:twoCellAnchor>
  <xdr:twoCellAnchor editAs="oneCell">
    <xdr:from>
      <xdr:col>2</xdr:col>
      <xdr:colOff>0</xdr:colOff>
      <xdr:row>5877</xdr:row>
      <xdr:rowOff>0</xdr:rowOff>
    </xdr:from>
    <xdr:to>
      <xdr:col>9</xdr:col>
      <xdr:colOff>142240</xdr:colOff>
      <xdr:row>5887</xdr:row>
      <xdr:rowOff>144145</xdr:rowOff>
    </xdr:to>
    <xdr:pic>
      <xdr:nvPicPr>
        <xdr:cNvPr id="764" name="图片 763"/>
        <xdr:cNvPicPr>
          <a:picLocks noChangeAspect="1"/>
        </xdr:cNvPicPr>
      </xdr:nvPicPr>
      <xdr:blipFill>
        <a:blip r:embed="rId567"/>
        <a:stretch>
          <a:fillRect/>
        </a:stretch>
      </xdr:blipFill>
      <xdr:spPr>
        <a:xfrm>
          <a:off x="1543050" y="1175527875"/>
          <a:ext cx="3893185" cy="2144395"/>
        </a:xfrm>
        <a:prstGeom prst="rect">
          <a:avLst/>
        </a:prstGeom>
        <a:noFill/>
        <a:ln w="9525">
          <a:noFill/>
        </a:ln>
      </xdr:spPr>
    </xdr:pic>
    <xdr:clientData/>
  </xdr:twoCellAnchor>
  <xdr:twoCellAnchor editAs="oneCell">
    <xdr:from>
      <xdr:col>2</xdr:col>
      <xdr:colOff>0</xdr:colOff>
      <xdr:row>5890</xdr:row>
      <xdr:rowOff>0</xdr:rowOff>
    </xdr:from>
    <xdr:to>
      <xdr:col>9</xdr:col>
      <xdr:colOff>229870</xdr:colOff>
      <xdr:row>5901</xdr:row>
      <xdr:rowOff>1270</xdr:rowOff>
    </xdr:to>
    <xdr:pic>
      <xdr:nvPicPr>
        <xdr:cNvPr id="765" name="图片 764"/>
        <xdr:cNvPicPr>
          <a:picLocks noChangeAspect="1"/>
        </xdr:cNvPicPr>
      </xdr:nvPicPr>
      <xdr:blipFill>
        <a:blip r:embed="rId566"/>
        <a:stretch>
          <a:fillRect/>
        </a:stretch>
      </xdr:blipFill>
      <xdr:spPr>
        <a:xfrm>
          <a:off x="1543050" y="1178128200"/>
          <a:ext cx="3980815" cy="2201545"/>
        </a:xfrm>
        <a:prstGeom prst="rect">
          <a:avLst/>
        </a:prstGeom>
        <a:noFill/>
        <a:ln w="9525">
          <a:noFill/>
        </a:ln>
      </xdr:spPr>
    </xdr:pic>
    <xdr:clientData/>
  </xdr:twoCellAnchor>
  <xdr:twoCellAnchor editAs="oneCell">
    <xdr:from>
      <xdr:col>2</xdr:col>
      <xdr:colOff>0</xdr:colOff>
      <xdr:row>5903</xdr:row>
      <xdr:rowOff>0</xdr:rowOff>
    </xdr:from>
    <xdr:to>
      <xdr:col>9</xdr:col>
      <xdr:colOff>229870</xdr:colOff>
      <xdr:row>5914</xdr:row>
      <xdr:rowOff>1270</xdr:rowOff>
    </xdr:to>
    <xdr:pic>
      <xdr:nvPicPr>
        <xdr:cNvPr id="766" name="图片 765"/>
        <xdr:cNvPicPr>
          <a:picLocks noChangeAspect="1"/>
        </xdr:cNvPicPr>
      </xdr:nvPicPr>
      <xdr:blipFill>
        <a:blip r:embed="rId566"/>
        <a:stretch>
          <a:fillRect/>
        </a:stretch>
      </xdr:blipFill>
      <xdr:spPr>
        <a:xfrm>
          <a:off x="1543050" y="1180728525"/>
          <a:ext cx="3980815" cy="2201545"/>
        </a:xfrm>
        <a:prstGeom prst="rect">
          <a:avLst/>
        </a:prstGeom>
        <a:noFill/>
        <a:ln w="9525">
          <a:noFill/>
        </a:ln>
      </xdr:spPr>
    </xdr:pic>
    <xdr:clientData/>
  </xdr:twoCellAnchor>
  <xdr:twoCellAnchor editAs="oneCell">
    <xdr:from>
      <xdr:col>2</xdr:col>
      <xdr:colOff>0</xdr:colOff>
      <xdr:row>5916</xdr:row>
      <xdr:rowOff>0</xdr:rowOff>
    </xdr:from>
    <xdr:to>
      <xdr:col>9</xdr:col>
      <xdr:colOff>229870</xdr:colOff>
      <xdr:row>5927</xdr:row>
      <xdr:rowOff>1270</xdr:rowOff>
    </xdr:to>
    <xdr:pic>
      <xdr:nvPicPr>
        <xdr:cNvPr id="767" name="图片 766"/>
        <xdr:cNvPicPr>
          <a:picLocks noChangeAspect="1"/>
        </xdr:cNvPicPr>
      </xdr:nvPicPr>
      <xdr:blipFill>
        <a:blip r:embed="rId566"/>
        <a:stretch>
          <a:fillRect/>
        </a:stretch>
      </xdr:blipFill>
      <xdr:spPr>
        <a:xfrm>
          <a:off x="1543050" y="1183328850"/>
          <a:ext cx="3980815" cy="2201545"/>
        </a:xfrm>
        <a:prstGeom prst="rect">
          <a:avLst/>
        </a:prstGeom>
        <a:noFill/>
        <a:ln w="9525">
          <a:noFill/>
        </a:ln>
      </xdr:spPr>
    </xdr:pic>
    <xdr:clientData/>
  </xdr:twoCellAnchor>
  <xdr:twoCellAnchor editAs="oneCell">
    <xdr:from>
      <xdr:col>2</xdr:col>
      <xdr:colOff>0</xdr:colOff>
      <xdr:row>5929</xdr:row>
      <xdr:rowOff>0</xdr:rowOff>
    </xdr:from>
    <xdr:to>
      <xdr:col>9</xdr:col>
      <xdr:colOff>253365</xdr:colOff>
      <xdr:row>5940</xdr:row>
      <xdr:rowOff>20320</xdr:rowOff>
    </xdr:to>
    <xdr:pic>
      <xdr:nvPicPr>
        <xdr:cNvPr id="768" name="图片 767"/>
        <xdr:cNvPicPr>
          <a:picLocks noChangeAspect="1"/>
        </xdr:cNvPicPr>
      </xdr:nvPicPr>
      <xdr:blipFill>
        <a:blip r:embed="rId568"/>
        <a:stretch>
          <a:fillRect/>
        </a:stretch>
      </xdr:blipFill>
      <xdr:spPr>
        <a:xfrm>
          <a:off x="1543050" y="1185929175"/>
          <a:ext cx="4004310" cy="2220595"/>
        </a:xfrm>
        <a:prstGeom prst="rect">
          <a:avLst/>
        </a:prstGeom>
        <a:noFill/>
        <a:ln w="9525">
          <a:noFill/>
        </a:ln>
      </xdr:spPr>
    </xdr:pic>
    <xdr:clientData/>
  </xdr:twoCellAnchor>
  <xdr:twoCellAnchor editAs="oneCell">
    <xdr:from>
      <xdr:col>2</xdr:col>
      <xdr:colOff>0</xdr:colOff>
      <xdr:row>5942</xdr:row>
      <xdr:rowOff>0</xdr:rowOff>
    </xdr:from>
    <xdr:to>
      <xdr:col>10</xdr:col>
      <xdr:colOff>202565</xdr:colOff>
      <xdr:row>5953</xdr:row>
      <xdr:rowOff>15240</xdr:rowOff>
    </xdr:to>
    <xdr:pic>
      <xdr:nvPicPr>
        <xdr:cNvPr id="769" name="图片 768"/>
        <xdr:cNvPicPr>
          <a:picLocks noChangeAspect="1"/>
        </xdr:cNvPicPr>
      </xdr:nvPicPr>
      <xdr:blipFill>
        <a:blip r:embed="rId569"/>
        <a:stretch>
          <a:fillRect/>
        </a:stretch>
      </xdr:blipFill>
      <xdr:spPr>
        <a:xfrm>
          <a:off x="1543050" y="1188529500"/>
          <a:ext cx="4267200" cy="2215515"/>
        </a:xfrm>
        <a:prstGeom prst="rect">
          <a:avLst/>
        </a:prstGeom>
        <a:noFill/>
        <a:ln w="9525">
          <a:noFill/>
        </a:ln>
      </xdr:spPr>
    </xdr:pic>
    <xdr:clientData/>
  </xdr:twoCellAnchor>
  <xdr:twoCellAnchor editAs="oneCell">
    <xdr:from>
      <xdr:col>2</xdr:col>
      <xdr:colOff>0</xdr:colOff>
      <xdr:row>5955</xdr:row>
      <xdr:rowOff>0</xdr:rowOff>
    </xdr:from>
    <xdr:to>
      <xdr:col>10</xdr:col>
      <xdr:colOff>91440</xdr:colOff>
      <xdr:row>5965</xdr:row>
      <xdr:rowOff>142240</xdr:rowOff>
    </xdr:to>
    <xdr:pic>
      <xdr:nvPicPr>
        <xdr:cNvPr id="770" name="图片 769"/>
        <xdr:cNvPicPr>
          <a:picLocks noChangeAspect="1"/>
        </xdr:cNvPicPr>
      </xdr:nvPicPr>
      <xdr:blipFill>
        <a:blip r:embed="rId570"/>
        <a:stretch>
          <a:fillRect/>
        </a:stretch>
      </xdr:blipFill>
      <xdr:spPr>
        <a:xfrm>
          <a:off x="1543050" y="1191129825"/>
          <a:ext cx="4156075" cy="2142490"/>
        </a:xfrm>
        <a:prstGeom prst="rect">
          <a:avLst/>
        </a:prstGeom>
        <a:noFill/>
        <a:ln w="9525">
          <a:noFill/>
        </a:ln>
      </xdr:spPr>
    </xdr:pic>
    <xdr:clientData/>
  </xdr:twoCellAnchor>
  <xdr:twoCellAnchor editAs="oneCell">
    <xdr:from>
      <xdr:col>2</xdr:col>
      <xdr:colOff>0</xdr:colOff>
      <xdr:row>5968</xdr:row>
      <xdr:rowOff>0</xdr:rowOff>
    </xdr:from>
    <xdr:to>
      <xdr:col>9</xdr:col>
      <xdr:colOff>253365</xdr:colOff>
      <xdr:row>5979</xdr:row>
      <xdr:rowOff>20320</xdr:rowOff>
    </xdr:to>
    <xdr:pic>
      <xdr:nvPicPr>
        <xdr:cNvPr id="771" name="图片 770"/>
        <xdr:cNvPicPr>
          <a:picLocks noChangeAspect="1"/>
        </xdr:cNvPicPr>
      </xdr:nvPicPr>
      <xdr:blipFill>
        <a:blip r:embed="rId568"/>
        <a:stretch>
          <a:fillRect/>
        </a:stretch>
      </xdr:blipFill>
      <xdr:spPr>
        <a:xfrm>
          <a:off x="1543050" y="1193730150"/>
          <a:ext cx="4004310" cy="2220595"/>
        </a:xfrm>
        <a:prstGeom prst="rect">
          <a:avLst/>
        </a:prstGeom>
        <a:noFill/>
        <a:ln w="9525">
          <a:noFill/>
        </a:ln>
      </xdr:spPr>
    </xdr:pic>
    <xdr:clientData/>
  </xdr:twoCellAnchor>
  <xdr:twoCellAnchor editAs="oneCell">
    <xdr:from>
      <xdr:col>2</xdr:col>
      <xdr:colOff>0</xdr:colOff>
      <xdr:row>5981</xdr:row>
      <xdr:rowOff>0</xdr:rowOff>
    </xdr:from>
    <xdr:to>
      <xdr:col>9</xdr:col>
      <xdr:colOff>253365</xdr:colOff>
      <xdr:row>5992</xdr:row>
      <xdr:rowOff>20320</xdr:rowOff>
    </xdr:to>
    <xdr:pic>
      <xdr:nvPicPr>
        <xdr:cNvPr id="772" name="图片 771"/>
        <xdr:cNvPicPr>
          <a:picLocks noChangeAspect="1"/>
        </xdr:cNvPicPr>
      </xdr:nvPicPr>
      <xdr:blipFill>
        <a:blip r:embed="rId568"/>
        <a:stretch>
          <a:fillRect/>
        </a:stretch>
      </xdr:blipFill>
      <xdr:spPr>
        <a:xfrm>
          <a:off x="1543050" y="1196330475"/>
          <a:ext cx="4004310" cy="2220595"/>
        </a:xfrm>
        <a:prstGeom prst="rect">
          <a:avLst/>
        </a:prstGeom>
        <a:noFill/>
        <a:ln w="9525">
          <a:noFill/>
        </a:ln>
      </xdr:spPr>
    </xdr:pic>
    <xdr:clientData/>
  </xdr:twoCellAnchor>
  <xdr:twoCellAnchor editAs="oneCell">
    <xdr:from>
      <xdr:col>2</xdr:col>
      <xdr:colOff>0</xdr:colOff>
      <xdr:row>5993</xdr:row>
      <xdr:rowOff>180340</xdr:rowOff>
    </xdr:from>
    <xdr:to>
      <xdr:col>9</xdr:col>
      <xdr:colOff>259715</xdr:colOff>
      <xdr:row>6004</xdr:row>
      <xdr:rowOff>72390</xdr:rowOff>
    </xdr:to>
    <xdr:pic>
      <xdr:nvPicPr>
        <xdr:cNvPr id="773" name="图片 772"/>
        <xdr:cNvPicPr>
          <a:picLocks noChangeAspect="1"/>
        </xdr:cNvPicPr>
      </xdr:nvPicPr>
      <xdr:blipFill>
        <a:blip r:embed="rId571"/>
        <a:stretch>
          <a:fillRect/>
        </a:stretch>
      </xdr:blipFill>
      <xdr:spPr>
        <a:xfrm>
          <a:off x="1543050" y="1198911115"/>
          <a:ext cx="4010660" cy="2092325"/>
        </a:xfrm>
        <a:prstGeom prst="rect">
          <a:avLst/>
        </a:prstGeom>
        <a:noFill/>
        <a:ln w="9525">
          <a:noFill/>
        </a:ln>
      </xdr:spPr>
    </xdr:pic>
    <xdr:clientData/>
  </xdr:twoCellAnchor>
  <xdr:twoCellAnchor editAs="oneCell">
    <xdr:from>
      <xdr:col>2</xdr:col>
      <xdr:colOff>0</xdr:colOff>
      <xdr:row>6007</xdr:row>
      <xdr:rowOff>0</xdr:rowOff>
    </xdr:from>
    <xdr:to>
      <xdr:col>9</xdr:col>
      <xdr:colOff>201295</xdr:colOff>
      <xdr:row>6017</xdr:row>
      <xdr:rowOff>40005</xdr:rowOff>
    </xdr:to>
    <xdr:pic>
      <xdr:nvPicPr>
        <xdr:cNvPr id="774" name="图片 773"/>
        <xdr:cNvPicPr>
          <a:picLocks noChangeAspect="1"/>
        </xdr:cNvPicPr>
      </xdr:nvPicPr>
      <xdr:blipFill>
        <a:blip r:embed="rId572"/>
        <a:stretch>
          <a:fillRect/>
        </a:stretch>
      </xdr:blipFill>
      <xdr:spPr>
        <a:xfrm>
          <a:off x="1543050" y="1201531125"/>
          <a:ext cx="3952240" cy="2040255"/>
        </a:xfrm>
        <a:prstGeom prst="rect">
          <a:avLst/>
        </a:prstGeom>
        <a:noFill/>
        <a:ln w="9525">
          <a:noFill/>
        </a:ln>
      </xdr:spPr>
    </xdr:pic>
    <xdr:clientData/>
  </xdr:twoCellAnchor>
  <xdr:twoCellAnchor editAs="oneCell">
    <xdr:from>
      <xdr:col>2</xdr:col>
      <xdr:colOff>0</xdr:colOff>
      <xdr:row>6020</xdr:row>
      <xdr:rowOff>0</xdr:rowOff>
    </xdr:from>
    <xdr:to>
      <xdr:col>9</xdr:col>
      <xdr:colOff>234315</xdr:colOff>
      <xdr:row>6030</xdr:row>
      <xdr:rowOff>126365</xdr:rowOff>
    </xdr:to>
    <xdr:pic>
      <xdr:nvPicPr>
        <xdr:cNvPr id="775" name="图片 774"/>
        <xdr:cNvPicPr>
          <a:picLocks noChangeAspect="1"/>
        </xdr:cNvPicPr>
      </xdr:nvPicPr>
      <xdr:blipFill>
        <a:blip r:embed="rId573"/>
        <a:stretch>
          <a:fillRect/>
        </a:stretch>
      </xdr:blipFill>
      <xdr:spPr>
        <a:xfrm>
          <a:off x="1543050" y="1204131450"/>
          <a:ext cx="3985260" cy="2126615"/>
        </a:xfrm>
        <a:prstGeom prst="rect">
          <a:avLst/>
        </a:prstGeom>
        <a:noFill/>
        <a:ln w="9525">
          <a:noFill/>
        </a:ln>
      </xdr:spPr>
    </xdr:pic>
    <xdr:clientData/>
  </xdr:twoCellAnchor>
  <xdr:twoCellAnchor editAs="oneCell">
    <xdr:from>
      <xdr:col>2</xdr:col>
      <xdr:colOff>0</xdr:colOff>
      <xdr:row>6033</xdr:row>
      <xdr:rowOff>0</xdr:rowOff>
    </xdr:from>
    <xdr:to>
      <xdr:col>9</xdr:col>
      <xdr:colOff>259715</xdr:colOff>
      <xdr:row>6043</xdr:row>
      <xdr:rowOff>73025</xdr:rowOff>
    </xdr:to>
    <xdr:pic>
      <xdr:nvPicPr>
        <xdr:cNvPr id="776" name="图片 775"/>
        <xdr:cNvPicPr>
          <a:picLocks noChangeAspect="1"/>
        </xdr:cNvPicPr>
      </xdr:nvPicPr>
      <xdr:blipFill>
        <a:blip r:embed="rId571"/>
        <a:stretch>
          <a:fillRect/>
        </a:stretch>
      </xdr:blipFill>
      <xdr:spPr>
        <a:xfrm>
          <a:off x="1543050" y="1206731775"/>
          <a:ext cx="4010660" cy="2073275"/>
        </a:xfrm>
        <a:prstGeom prst="rect">
          <a:avLst/>
        </a:prstGeom>
        <a:noFill/>
        <a:ln w="9525">
          <a:noFill/>
        </a:ln>
      </xdr:spPr>
    </xdr:pic>
    <xdr:clientData/>
  </xdr:twoCellAnchor>
  <xdr:twoCellAnchor editAs="oneCell">
    <xdr:from>
      <xdr:col>2</xdr:col>
      <xdr:colOff>0</xdr:colOff>
      <xdr:row>6045</xdr:row>
      <xdr:rowOff>179705</xdr:rowOff>
    </xdr:from>
    <xdr:to>
      <xdr:col>10</xdr:col>
      <xdr:colOff>120015</xdr:colOff>
      <xdr:row>6056</xdr:row>
      <xdr:rowOff>146050</xdr:rowOff>
    </xdr:to>
    <xdr:pic>
      <xdr:nvPicPr>
        <xdr:cNvPr id="777" name="图片 776"/>
        <xdr:cNvPicPr>
          <a:picLocks noChangeAspect="1"/>
        </xdr:cNvPicPr>
      </xdr:nvPicPr>
      <xdr:blipFill>
        <a:blip r:embed="rId574"/>
        <a:stretch>
          <a:fillRect/>
        </a:stretch>
      </xdr:blipFill>
      <xdr:spPr>
        <a:xfrm>
          <a:off x="1543050" y="1209311780"/>
          <a:ext cx="4184650" cy="2166620"/>
        </a:xfrm>
        <a:prstGeom prst="rect">
          <a:avLst/>
        </a:prstGeom>
        <a:noFill/>
        <a:ln w="9525">
          <a:noFill/>
        </a:ln>
      </xdr:spPr>
    </xdr:pic>
    <xdr:clientData/>
  </xdr:twoCellAnchor>
  <xdr:twoCellAnchor editAs="oneCell">
    <xdr:from>
      <xdr:col>2</xdr:col>
      <xdr:colOff>444500</xdr:colOff>
      <xdr:row>1107</xdr:row>
      <xdr:rowOff>20955</xdr:rowOff>
    </xdr:from>
    <xdr:to>
      <xdr:col>7</xdr:col>
      <xdr:colOff>256540</xdr:colOff>
      <xdr:row>1114</xdr:row>
      <xdr:rowOff>75565</xdr:rowOff>
    </xdr:to>
    <xdr:pic>
      <xdr:nvPicPr>
        <xdr:cNvPr id="729" name="图片 728"/>
        <xdr:cNvPicPr>
          <a:picLocks noChangeAspect="1"/>
        </xdr:cNvPicPr>
      </xdr:nvPicPr>
      <xdr:blipFill>
        <a:blip r:embed="rId575"/>
        <a:stretch>
          <a:fillRect/>
        </a:stretch>
      </xdr:blipFill>
      <xdr:spPr>
        <a:xfrm>
          <a:off x="1987550" y="221448630"/>
          <a:ext cx="2755900" cy="1454785"/>
        </a:xfrm>
        <a:prstGeom prst="rect">
          <a:avLst/>
        </a:prstGeom>
        <a:noFill/>
        <a:ln w="9525">
          <a:noFill/>
        </a:ln>
      </xdr:spPr>
    </xdr:pic>
    <xdr:clientData/>
  </xdr:twoCellAnchor>
  <xdr:twoCellAnchor editAs="oneCell">
    <xdr:from>
      <xdr:col>2</xdr:col>
      <xdr:colOff>193040</xdr:colOff>
      <xdr:row>1010</xdr:row>
      <xdr:rowOff>190500</xdr:rowOff>
    </xdr:from>
    <xdr:to>
      <xdr:col>8</xdr:col>
      <xdr:colOff>26670</xdr:colOff>
      <xdr:row>1019</xdr:row>
      <xdr:rowOff>85090</xdr:rowOff>
    </xdr:to>
    <xdr:pic>
      <xdr:nvPicPr>
        <xdr:cNvPr id="730" name="图片 729"/>
        <xdr:cNvPicPr>
          <a:picLocks noChangeAspect="1"/>
        </xdr:cNvPicPr>
      </xdr:nvPicPr>
      <xdr:blipFill>
        <a:blip r:embed="rId576"/>
        <a:stretch>
          <a:fillRect/>
        </a:stretch>
      </xdr:blipFill>
      <xdr:spPr>
        <a:xfrm>
          <a:off x="1736090" y="202215750"/>
          <a:ext cx="3216910" cy="1694815"/>
        </a:xfrm>
        <a:prstGeom prst="rect">
          <a:avLst/>
        </a:prstGeom>
        <a:noFill/>
        <a:ln w="9525">
          <a:noFill/>
        </a:ln>
      </xdr:spPr>
    </xdr:pic>
    <xdr:clientData/>
  </xdr:twoCellAnchor>
  <xdr:twoCellAnchor editAs="oneCell">
    <xdr:from>
      <xdr:col>2</xdr:col>
      <xdr:colOff>283845</xdr:colOff>
      <xdr:row>1119</xdr:row>
      <xdr:rowOff>71755</xdr:rowOff>
    </xdr:from>
    <xdr:to>
      <xdr:col>7</xdr:col>
      <xdr:colOff>95885</xdr:colOff>
      <xdr:row>1126</xdr:row>
      <xdr:rowOff>126365</xdr:rowOff>
    </xdr:to>
    <xdr:pic>
      <xdr:nvPicPr>
        <xdr:cNvPr id="731" name="图片 730"/>
        <xdr:cNvPicPr>
          <a:picLocks noChangeAspect="1"/>
        </xdr:cNvPicPr>
      </xdr:nvPicPr>
      <xdr:blipFill>
        <a:blip r:embed="rId575"/>
        <a:stretch>
          <a:fillRect/>
        </a:stretch>
      </xdr:blipFill>
      <xdr:spPr>
        <a:xfrm>
          <a:off x="1826895" y="223899730"/>
          <a:ext cx="2755900" cy="1454785"/>
        </a:xfrm>
        <a:prstGeom prst="rect">
          <a:avLst/>
        </a:prstGeom>
        <a:noFill/>
        <a:ln w="9525">
          <a:noFill/>
        </a:ln>
      </xdr:spPr>
    </xdr:pic>
    <xdr:clientData/>
  </xdr:twoCellAnchor>
  <xdr:twoCellAnchor editAs="oneCell">
    <xdr:from>
      <xdr:col>2</xdr:col>
      <xdr:colOff>387985</xdr:colOff>
      <xdr:row>1131</xdr:row>
      <xdr:rowOff>62865</xdr:rowOff>
    </xdr:from>
    <xdr:to>
      <xdr:col>7</xdr:col>
      <xdr:colOff>200025</xdr:colOff>
      <xdr:row>1138</xdr:row>
      <xdr:rowOff>117475</xdr:rowOff>
    </xdr:to>
    <xdr:pic>
      <xdr:nvPicPr>
        <xdr:cNvPr id="732" name="图片 731"/>
        <xdr:cNvPicPr>
          <a:picLocks noChangeAspect="1"/>
        </xdr:cNvPicPr>
      </xdr:nvPicPr>
      <xdr:blipFill>
        <a:blip r:embed="rId575"/>
        <a:stretch>
          <a:fillRect/>
        </a:stretch>
      </xdr:blipFill>
      <xdr:spPr>
        <a:xfrm>
          <a:off x="1931035" y="226291140"/>
          <a:ext cx="2755900" cy="1454785"/>
        </a:xfrm>
        <a:prstGeom prst="rect">
          <a:avLst/>
        </a:prstGeom>
        <a:noFill/>
        <a:ln w="9525">
          <a:noFill/>
        </a:ln>
      </xdr:spPr>
    </xdr:pic>
    <xdr:clientData/>
  </xdr:twoCellAnchor>
  <xdr:twoCellAnchor editAs="oneCell">
    <xdr:from>
      <xdr:col>2</xdr:col>
      <xdr:colOff>291465</xdr:colOff>
      <xdr:row>1143</xdr:row>
      <xdr:rowOff>113030</xdr:rowOff>
    </xdr:from>
    <xdr:to>
      <xdr:col>7</xdr:col>
      <xdr:colOff>103505</xdr:colOff>
      <xdr:row>1150</xdr:row>
      <xdr:rowOff>167640</xdr:rowOff>
    </xdr:to>
    <xdr:pic>
      <xdr:nvPicPr>
        <xdr:cNvPr id="737" name="图片 736"/>
        <xdr:cNvPicPr>
          <a:picLocks noChangeAspect="1"/>
        </xdr:cNvPicPr>
      </xdr:nvPicPr>
      <xdr:blipFill>
        <a:blip r:embed="rId575"/>
        <a:stretch>
          <a:fillRect/>
        </a:stretch>
      </xdr:blipFill>
      <xdr:spPr>
        <a:xfrm>
          <a:off x="1834515" y="228741605"/>
          <a:ext cx="2755900" cy="1454785"/>
        </a:xfrm>
        <a:prstGeom prst="rect">
          <a:avLst/>
        </a:prstGeom>
        <a:noFill/>
        <a:ln w="9525">
          <a:noFill/>
        </a:ln>
      </xdr:spPr>
    </xdr:pic>
    <xdr:clientData/>
  </xdr:twoCellAnchor>
  <xdr:twoCellAnchor editAs="oneCell">
    <xdr:from>
      <xdr:col>2</xdr:col>
      <xdr:colOff>474345</xdr:colOff>
      <xdr:row>1155</xdr:row>
      <xdr:rowOff>62865</xdr:rowOff>
    </xdr:from>
    <xdr:to>
      <xdr:col>7</xdr:col>
      <xdr:colOff>286385</xdr:colOff>
      <xdr:row>1162</xdr:row>
      <xdr:rowOff>117475</xdr:rowOff>
    </xdr:to>
    <xdr:pic>
      <xdr:nvPicPr>
        <xdr:cNvPr id="740" name="图片 739"/>
        <xdr:cNvPicPr>
          <a:picLocks noChangeAspect="1"/>
        </xdr:cNvPicPr>
      </xdr:nvPicPr>
      <xdr:blipFill>
        <a:blip r:embed="rId575"/>
        <a:stretch>
          <a:fillRect/>
        </a:stretch>
      </xdr:blipFill>
      <xdr:spPr>
        <a:xfrm>
          <a:off x="2017395" y="231091740"/>
          <a:ext cx="2755900" cy="1454785"/>
        </a:xfrm>
        <a:prstGeom prst="rect">
          <a:avLst/>
        </a:prstGeom>
        <a:noFill/>
        <a:ln w="9525">
          <a:noFill/>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86183\Desktop\Users\86183\Desktop\Users\Administrator\Desktop\&#38472;&#23041;&#39567;\UAT&#27979;&#35797;&#29992;&#20363;-&#26684;&#21147;&#25216;&#26415;&#25903;&#25345;&#20449;&#24687;&#21270;&#24179;&#21488;%20-2.20.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概况"/>
      <sheetName val="测试用例"/>
      <sheetName val="实际输出截图"/>
      <sheetName val="WpsReserved_CellImgList"/>
    </sheetNames>
    <sheetDataSet>
      <sheetData sheetId="0"/>
      <sheetData sheetId="1">
        <row r="15">
          <cell r="K15" t="str">
            <v>T001-1</v>
          </cell>
        </row>
      </sheetData>
      <sheetData sheetId="2"/>
      <sheetData sheetId="3"/>
    </sheetDataSet>
  </externalBook>
</externalLink>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2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4.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975"/>
  <sheetViews>
    <sheetView zoomScale="70" zoomScaleNormal="70" workbookViewId="0">
      <pane xSplit="4" ySplit="2" topLeftCell="E295" activePane="bottomRight" state="frozen"/>
      <selection/>
      <selection pane="topRight"/>
      <selection pane="bottomLeft"/>
      <selection pane="bottomRight" activeCell="H7" sqref="H7"/>
    </sheetView>
  </sheetViews>
  <sheetFormatPr defaultColWidth="9.87610619469027" defaultRowHeight="11.25"/>
  <cols>
    <col min="1" max="1" width="3.6283185840708" style="42" customWidth="1"/>
    <col min="2" max="2" width="7.50442477876106" style="42" customWidth="1"/>
    <col min="3" max="3" width="15.1238938053097" style="42" customWidth="1"/>
    <col min="4" max="4" width="12.6283185840708" style="43" customWidth="1"/>
    <col min="5" max="5" width="24" style="42" customWidth="1"/>
    <col min="6" max="6" width="25.7522123893805" style="44" customWidth="1"/>
    <col min="7" max="7" width="40.3716814159292" style="42" customWidth="1"/>
    <col min="8" max="8" width="20.5044247787611" style="42" customWidth="1"/>
    <col min="9" max="9" width="30.3716814159292" style="42" customWidth="1"/>
    <col min="10" max="10" width="17.1238938053097" style="42" customWidth="1"/>
    <col min="11" max="11" width="12.6283185840708" style="42" customWidth="1"/>
    <col min="12" max="12" width="7.6283185840708" style="42" customWidth="1"/>
    <col min="13" max="13" width="9.87610619469027" style="42" customWidth="1"/>
    <col min="14" max="14" width="4.6283185840708" style="42" customWidth="1"/>
    <col min="15" max="16384" width="9.87610619469027" style="42"/>
  </cols>
  <sheetData>
    <row r="1" ht="23.25" spans="1:14">
      <c r="A1" s="45" t="s">
        <v>0</v>
      </c>
      <c r="B1" s="46"/>
      <c r="C1" s="46"/>
      <c r="D1" s="47"/>
      <c r="E1" s="46"/>
      <c r="F1" s="46" t="s">
        <v>1</v>
      </c>
      <c r="G1" s="46" t="s">
        <v>2</v>
      </c>
      <c r="H1" s="46"/>
      <c r="I1" s="46"/>
      <c r="J1" s="46"/>
      <c r="K1" s="46" t="s">
        <v>3</v>
      </c>
      <c r="L1" s="46"/>
      <c r="M1" s="46"/>
      <c r="N1" s="56"/>
    </row>
    <row r="2" ht="41.1" customHeight="1"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72" customHeight="1" spans="1:14">
      <c r="A3" s="48">
        <v>1</v>
      </c>
      <c r="B3" s="51" t="s">
        <v>18</v>
      </c>
      <c r="C3" s="78"/>
      <c r="D3" s="38" t="s">
        <v>19</v>
      </c>
      <c r="E3" s="44" t="s">
        <v>20</v>
      </c>
      <c r="F3" s="44" t="s">
        <v>21</v>
      </c>
      <c r="G3" s="44" t="s">
        <v>22</v>
      </c>
      <c r="H3" s="69" t="s">
        <v>23</v>
      </c>
      <c r="I3" s="44" t="s">
        <v>24</v>
      </c>
      <c r="J3" s="38" t="s">
        <v>25</v>
      </c>
      <c r="K3" s="38" t="s">
        <v>26</v>
      </c>
      <c r="L3" s="49" t="s">
        <v>27</v>
      </c>
      <c r="M3" s="59">
        <v>43885</v>
      </c>
      <c r="N3" s="57"/>
    </row>
    <row r="4" ht="50.1" customHeight="1" spans="1:14">
      <c r="A4" s="48">
        <v>2</v>
      </c>
      <c r="B4" s="79" t="s">
        <v>28</v>
      </c>
      <c r="C4" s="80" t="s">
        <v>29</v>
      </c>
      <c r="D4" s="74" t="s">
        <v>30</v>
      </c>
      <c r="E4" s="44" t="s">
        <v>31</v>
      </c>
      <c r="F4" s="44" t="s">
        <v>32</v>
      </c>
      <c r="G4" s="44" t="s">
        <v>33</v>
      </c>
      <c r="H4" s="69" t="s">
        <v>23</v>
      </c>
      <c r="I4" s="44" t="s">
        <v>34</v>
      </c>
      <c r="J4" s="38" t="s">
        <v>35</v>
      </c>
      <c r="K4" s="38" t="s">
        <v>26</v>
      </c>
      <c r="L4" s="49" t="s">
        <v>27</v>
      </c>
      <c r="M4" s="59">
        <v>43885</v>
      </c>
      <c r="N4" s="57"/>
    </row>
    <row r="5" ht="45" customHeight="1" spans="1:14">
      <c r="A5" s="48">
        <v>3</v>
      </c>
      <c r="B5" s="79"/>
      <c r="C5" s="80"/>
      <c r="D5" s="74" t="s">
        <v>36</v>
      </c>
      <c r="E5" s="44" t="s">
        <v>37</v>
      </c>
      <c r="F5" s="44" t="s">
        <v>38</v>
      </c>
      <c r="G5" s="44" t="s">
        <v>39</v>
      </c>
      <c r="H5" s="69" t="s">
        <v>40</v>
      </c>
      <c r="I5" s="44" t="s">
        <v>41</v>
      </c>
      <c r="J5" s="38" t="s">
        <v>42</v>
      </c>
      <c r="K5" s="38" t="s">
        <v>26</v>
      </c>
      <c r="L5" s="49" t="s">
        <v>27</v>
      </c>
      <c r="M5" s="59">
        <v>43885</v>
      </c>
      <c r="N5" s="57"/>
    </row>
    <row r="6" ht="41.1" customHeight="1" spans="1:14">
      <c r="A6" s="48">
        <v>4</v>
      </c>
      <c r="B6" s="79"/>
      <c r="C6" s="80"/>
      <c r="D6" s="74" t="s">
        <v>43</v>
      </c>
      <c r="E6" s="44" t="s">
        <v>44</v>
      </c>
      <c r="F6" s="44" t="s">
        <v>45</v>
      </c>
      <c r="G6" s="44" t="s">
        <v>46</v>
      </c>
      <c r="H6" s="69" t="s">
        <v>23</v>
      </c>
      <c r="I6" s="44" t="s">
        <v>47</v>
      </c>
      <c r="J6" s="38" t="s">
        <v>48</v>
      </c>
      <c r="K6" s="38" t="s">
        <v>26</v>
      </c>
      <c r="L6" s="49" t="s">
        <v>27</v>
      </c>
      <c r="M6" s="59">
        <v>43885</v>
      </c>
      <c r="N6" s="57"/>
    </row>
    <row r="7" ht="45.95" customHeight="1" spans="1:14">
      <c r="A7" s="48">
        <v>5</v>
      </c>
      <c r="B7" s="79"/>
      <c r="C7" s="80"/>
      <c r="D7" s="74" t="s">
        <v>49</v>
      </c>
      <c r="E7" s="44" t="s">
        <v>50</v>
      </c>
      <c r="F7" s="44" t="s">
        <v>51</v>
      </c>
      <c r="G7" s="44" t="s">
        <v>52</v>
      </c>
      <c r="H7" s="69" t="s">
        <v>40</v>
      </c>
      <c r="I7" s="44" t="s">
        <v>53</v>
      </c>
      <c r="J7" s="38" t="s">
        <v>54</v>
      </c>
      <c r="K7" s="38" t="s">
        <v>26</v>
      </c>
      <c r="L7" s="49" t="s">
        <v>27</v>
      </c>
      <c r="M7" s="59">
        <v>43885</v>
      </c>
      <c r="N7" s="57"/>
    </row>
    <row r="8" ht="47.1" customHeight="1" spans="1:14">
      <c r="A8" s="48">
        <v>10</v>
      </c>
      <c r="B8" s="79"/>
      <c r="C8" s="80"/>
      <c r="D8" s="74" t="s">
        <v>55</v>
      </c>
      <c r="E8" s="44" t="s">
        <v>50</v>
      </c>
      <c r="F8" s="44" t="s">
        <v>56</v>
      </c>
      <c r="G8" s="44" t="s">
        <v>55</v>
      </c>
      <c r="H8" s="69" t="s">
        <v>40</v>
      </c>
      <c r="I8" s="44" t="s">
        <v>57</v>
      </c>
      <c r="J8" s="38" t="s">
        <v>58</v>
      </c>
      <c r="K8" s="38" t="s">
        <v>26</v>
      </c>
      <c r="L8" s="49" t="s">
        <v>27</v>
      </c>
      <c r="M8" s="59">
        <v>43885</v>
      </c>
      <c r="N8" s="57"/>
    </row>
    <row r="9" ht="38" customHeight="1" spans="1:14">
      <c r="A9" s="48">
        <v>11</v>
      </c>
      <c r="B9" s="79"/>
      <c r="C9" s="80"/>
      <c r="D9" s="74" t="s">
        <v>59</v>
      </c>
      <c r="E9" s="44" t="s">
        <v>60</v>
      </c>
      <c r="F9" s="44" t="s">
        <v>61</v>
      </c>
      <c r="G9" s="44" t="s">
        <v>62</v>
      </c>
      <c r="H9" s="69" t="s">
        <v>23</v>
      </c>
      <c r="I9" s="44" t="s">
        <v>63</v>
      </c>
      <c r="J9" s="38" t="s">
        <v>64</v>
      </c>
      <c r="K9" s="38" t="s">
        <v>26</v>
      </c>
      <c r="L9" s="49" t="s">
        <v>27</v>
      </c>
      <c r="M9" s="59">
        <v>43885</v>
      </c>
      <c r="N9" s="57"/>
    </row>
    <row r="10" ht="38" customHeight="1" spans="1:14">
      <c r="A10" s="48">
        <v>12</v>
      </c>
      <c r="B10" s="79"/>
      <c r="C10" s="38" t="s">
        <v>65</v>
      </c>
      <c r="D10" s="74" t="s">
        <v>66</v>
      </c>
      <c r="E10" s="44" t="s">
        <v>67</v>
      </c>
      <c r="F10" s="44" t="s">
        <v>68</v>
      </c>
      <c r="G10" s="44" t="s">
        <v>69</v>
      </c>
      <c r="H10" s="69" t="s">
        <v>23</v>
      </c>
      <c r="I10" s="44" t="s">
        <v>70</v>
      </c>
      <c r="J10" s="38" t="s">
        <v>71</v>
      </c>
      <c r="K10" s="38" t="s">
        <v>26</v>
      </c>
      <c r="L10" s="49" t="s">
        <v>27</v>
      </c>
      <c r="M10" s="59">
        <v>43885</v>
      </c>
      <c r="N10" s="57"/>
    </row>
    <row r="11" ht="57.95" customHeight="1" spans="1:14">
      <c r="A11" s="48">
        <v>13</v>
      </c>
      <c r="B11" s="79"/>
      <c r="C11" s="38"/>
      <c r="D11" s="74" t="s">
        <v>72</v>
      </c>
      <c r="E11" s="44" t="s">
        <v>73</v>
      </c>
      <c r="F11" s="44" t="s">
        <v>74</v>
      </c>
      <c r="G11" s="44" t="s">
        <v>75</v>
      </c>
      <c r="H11" s="69" t="s">
        <v>23</v>
      </c>
      <c r="I11" s="44" t="s">
        <v>70</v>
      </c>
      <c r="J11" s="38" t="s">
        <v>76</v>
      </c>
      <c r="K11" s="38" t="s">
        <v>26</v>
      </c>
      <c r="L11" s="49" t="s">
        <v>27</v>
      </c>
      <c r="M11" s="59">
        <v>43885</v>
      </c>
      <c r="N11" s="57"/>
    </row>
    <row r="12" ht="47.1" customHeight="1" spans="1:14">
      <c r="A12" s="48">
        <v>14</v>
      </c>
      <c r="B12" s="79"/>
      <c r="C12" s="38"/>
      <c r="D12" s="74" t="s">
        <v>77</v>
      </c>
      <c r="E12" s="44" t="s">
        <v>78</v>
      </c>
      <c r="F12" s="44" t="s">
        <v>79</v>
      </c>
      <c r="G12" s="44" t="s">
        <v>80</v>
      </c>
      <c r="H12" s="69" t="s">
        <v>23</v>
      </c>
      <c r="I12" s="44" t="s">
        <v>70</v>
      </c>
      <c r="J12" s="38" t="s">
        <v>81</v>
      </c>
      <c r="K12" s="38" t="s">
        <v>26</v>
      </c>
      <c r="L12" s="49" t="s">
        <v>27</v>
      </c>
      <c r="M12" s="59">
        <v>43885</v>
      </c>
      <c r="N12" s="57"/>
    </row>
    <row r="13" ht="56.1" customHeight="1" spans="1:14">
      <c r="A13" s="48">
        <v>15</v>
      </c>
      <c r="B13" s="79"/>
      <c r="C13" s="38"/>
      <c r="D13" s="74" t="s">
        <v>82</v>
      </c>
      <c r="E13" s="44" t="s">
        <v>83</v>
      </c>
      <c r="F13" s="44" t="s">
        <v>84</v>
      </c>
      <c r="G13" s="44" t="s">
        <v>85</v>
      </c>
      <c r="H13" s="69" t="s">
        <v>23</v>
      </c>
      <c r="I13" s="44" t="s">
        <v>86</v>
      </c>
      <c r="J13" s="38" t="s">
        <v>87</v>
      </c>
      <c r="K13" s="38" t="s">
        <v>26</v>
      </c>
      <c r="L13" s="49" t="s">
        <v>27</v>
      </c>
      <c r="M13" s="59">
        <v>43885</v>
      </c>
      <c r="N13" s="57"/>
    </row>
    <row r="14" ht="93" customHeight="1" spans="1:14">
      <c r="A14" s="48">
        <v>16</v>
      </c>
      <c r="B14" s="81" t="s">
        <v>88</v>
      </c>
      <c r="C14" s="38" t="s">
        <v>89</v>
      </c>
      <c r="D14" s="69" t="s">
        <v>90</v>
      </c>
      <c r="E14" s="69" t="s">
        <v>91</v>
      </c>
      <c r="F14" s="69" t="s">
        <v>92</v>
      </c>
      <c r="G14" s="69" t="s">
        <v>93</v>
      </c>
      <c r="H14" s="69" t="s">
        <v>23</v>
      </c>
      <c r="I14" s="80" t="s">
        <v>94</v>
      </c>
      <c r="J14" s="38" t="s">
        <v>95</v>
      </c>
      <c r="K14" s="38" t="s">
        <v>26</v>
      </c>
      <c r="L14" s="49" t="s">
        <v>27</v>
      </c>
      <c r="M14" s="59">
        <v>43885</v>
      </c>
      <c r="N14" s="83"/>
    </row>
    <row r="15" ht="63" customHeight="1" spans="1:14">
      <c r="A15" s="48">
        <v>17</v>
      </c>
      <c r="B15" s="81"/>
      <c r="C15" s="38"/>
      <c r="D15" s="69" t="s">
        <v>96</v>
      </c>
      <c r="E15" s="69" t="s">
        <v>97</v>
      </c>
      <c r="F15" s="69" t="s">
        <v>98</v>
      </c>
      <c r="G15" s="69" t="s">
        <v>99</v>
      </c>
      <c r="H15" s="69" t="s">
        <v>23</v>
      </c>
      <c r="I15" s="80" t="s">
        <v>100</v>
      </c>
      <c r="J15" s="38" t="s">
        <v>101</v>
      </c>
      <c r="K15" s="38" t="s">
        <v>26</v>
      </c>
      <c r="L15" s="49" t="s">
        <v>27</v>
      </c>
      <c r="M15" s="59">
        <v>43885</v>
      </c>
      <c r="N15" s="83"/>
    </row>
    <row r="16" ht="59.1" customHeight="1" spans="1:14">
      <c r="A16" s="48">
        <v>18</v>
      </c>
      <c r="B16" s="81"/>
      <c r="C16" s="38"/>
      <c r="D16" s="69" t="s">
        <v>102</v>
      </c>
      <c r="E16" s="69" t="s">
        <v>103</v>
      </c>
      <c r="F16" s="69" t="s">
        <v>104</v>
      </c>
      <c r="G16" s="69" t="s">
        <v>105</v>
      </c>
      <c r="H16" s="69" t="s">
        <v>23</v>
      </c>
      <c r="I16" s="80" t="s">
        <v>106</v>
      </c>
      <c r="J16" s="38" t="s">
        <v>107</v>
      </c>
      <c r="K16" s="38" t="s">
        <v>26</v>
      </c>
      <c r="L16" s="49" t="s">
        <v>27</v>
      </c>
      <c r="M16" s="59">
        <v>43885</v>
      </c>
      <c r="N16" s="83"/>
    </row>
    <row r="17" ht="75.95" customHeight="1" spans="1:14">
      <c r="A17" s="48">
        <v>19</v>
      </c>
      <c r="B17" s="81"/>
      <c r="C17" s="38"/>
      <c r="D17" s="74" t="s">
        <v>108</v>
      </c>
      <c r="E17" s="44" t="s">
        <v>109</v>
      </c>
      <c r="F17" s="80" t="s">
        <v>110</v>
      </c>
      <c r="G17" s="80" t="s">
        <v>111</v>
      </c>
      <c r="H17" s="69" t="s">
        <v>23</v>
      </c>
      <c r="I17" s="80" t="s">
        <v>112</v>
      </c>
      <c r="J17" s="38" t="s">
        <v>113</v>
      </c>
      <c r="K17" s="38" t="s">
        <v>26</v>
      </c>
      <c r="L17" s="49" t="s">
        <v>27</v>
      </c>
      <c r="M17" s="59">
        <v>43885</v>
      </c>
      <c r="N17" s="83"/>
    </row>
    <row r="18" ht="59.1" customHeight="1" spans="1:14">
      <c r="A18" s="48">
        <v>20</v>
      </c>
      <c r="B18" s="81"/>
      <c r="C18" s="38"/>
      <c r="D18" s="74"/>
      <c r="E18" s="44"/>
      <c r="F18" s="80" t="s">
        <v>114</v>
      </c>
      <c r="G18" s="80" t="s">
        <v>114</v>
      </c>
      <c r="H18" s="69" t="s">
        <v>23</v>
      </c>
      <c r="I18" s="80" t="s">
        <v>112</v>
      </c>
      <c r="J18" s="38" t="s">
        <v>115</v>
      </c>
      <c r="K18" s="38" t="s">
        <v>26</v>
      </c>
      <c r="L18" s="49" t="s">
        <v>27</v>
      </c>
      <c r="M18" s="59">
        <v>43885</v>
      </c>
      <c r="N18" s="83"/>
    </row>
    <row r="19" ht="60.95" customHeight="1" spans="1:14">
      <c r="A19" s="48">
        <v>21</v>
      </c>
      <c r="B19" s="81"/>
      <c r="C19" s="38"/>
      <c r="D19" s="74"/>
      <c r="E19" s="44"/>
      <c r="F19" s="80" t="s">
        <v>116</v>
      </c>
      <c r="G19" s="80" t="s">
        <v>117</v>
      </c>
      <c r="H19" s="69" t="s">
        <v>23</v>
      </c>
      <c r="I19" s="80" t="s">
        <v>118</v>
      </c>
      <c r="J19" s="38" t="s">
        <v>119</v>
      </c>
      <c r="K19" s="38" t="s">
        <v>26</v>
      </c>
      <c r="L19" s="49" t="s">
        <v>27</v>
      </c>
      <c r="M19" s="59">
        <v>43885</v>
      </c>
      <c r="N19" s="83"/>
    </row>
    <row r="20" ht="45.95" customHeight="1" spans="1:14">
      <c r="A20" s="48">
        <v>22</v>
      </c>
      <c r="B20" s="81"/>
      <c r="C20" s="38"/>
      <c r="D20" s="74"/>
      <c r="E20" s="44"/>
      <c r="F20" s="80" t="s">
        <v>116</v>
      </c>
      <c r="G20" s="80" t="s">
        <v>120</v>
      </c>
      <c r="H20" s="69" t="s">
        <v>23</v>
      </c>
      <c r="I20" s="80" t="s">
        <v>118</v>
      </c>
      <c r="J20" s="38" t="s">
        <v>121</v>
      </c>
      <c r="K20" s="38" t="s">
        <v>26</v>
      </c>
      <c r="L20" s="49" t="s">
        <v>27</v>
      </c>
      <c r="M20" s="59">
        <v>43885</v>
      </c>
      <c r="N20" s="83"/>
    </row>
    <row r="21" ht="48.95" customHeight="1" spans="1:14">
      <c r="A21" s="48">
        <v>23</v>
      </c>
      <c r="B21" s="81"/>
      <c r="C21" s="38"/>
      <c r="D21" s="74"/>
      <c r="E21" s="44"/>
      <c r="F21" s="80" t="s">
        <v>116</v>
      </c>
      <c r="G21" s="82" t="s">
        <v>122</v>
      </c>
      <c r="H21" s="69" t="s">
        <v>23</v>
      </c>
      <c r="I21" s="80" t="s">
        <v>118</v>
      </c>
      <c r="J21" s="38" t="s">
        <v>123</v>
      </c>
      <c r="K21" s="38" t="s">
        <v>26</v>
      </c>
      <c r="L21" s="49" t="s">
        <v>27</v>
      </c>
      <c r="M21" s="59">
        <v>43885</v>
      </c>
      <c r="N21" s="83"/>
    </row>
    <row r="22" ht="59.1" customHeight="1" spans="1:14">
      <c r="A22" s="48">
        <v>24</v>
      </c>
      <c r="B22" s="81"/>
      <c r="C22" s="38"/>
      <c r="D22" s="74"/>
      <c r="E22" s="44"/>
      <c r="F22" s="80" t="s">
        <v>124</v>
      </c>
      <c r="G22" s="80" t="s">
        <v>125</v>
      </c>
      <c r="H22" s="69" t="s">
        <v>23</v>
      </c>
      <c r="I22" s="80" t="s">
        <v>112</v>
      </c>
      <c r="J22" s="38" t="s">
        <v>126</v>
      </c>
      <c r="K22" s="38" t="s">
        <v>26</v>
      </c>
      <c r="L22" s="49" t="s">
        <v>27</v>
      </c>
      <c r="M22" s="59">
        <v>43885</v>
      </c>
      <c r="N22" s="83"/>
    </row>
    <row r="23" ht="62.1" customHeight="1" spans="1:14">
      <c r="A23" s="48">
        <v>25</v>
      </c>
      <c r="B23" s="81"/>
      <c r="C23" s="38"/>
      <c r="D23" s="74"/>
      <c r="E23" s="44"/>
      <c r="F23" s="80" t="s">
        <v>127</v>
      </c>
      <c r="G23" s="80" t="s">
        <v>128</v>
      </c>
      <c r="H23" s="69" t="s">
        <v>23</v>
      </c>
      <c r="I23" s="80" t="s">
        <v>129</v>
      </c>
      <c r="J23" s="38" t="s">
        <v>130</v>
      </c>
      <c r="K23" s="38" t="s">
        <v>26</v>
      </c>
      <c r="L23" s="49" t="s">
        <v>27</v>
      </c>
      <c r="M23" s="59">
        <v>43885</v>
      </c>
      <c r="N23" s="83"/>
    </row>
    <row r="24" ht="57" customHeight="1" spans="1:14">
      <c r="A24" s="48">
        <v>26</v>
      </c>
      <c r="B24" s="81"/>
      <c r="C24" s="38"/>
      <c r="D24" s="74"/>
      <c r="E24" s="44"/>
      <c r="F24" s="69" t="s">
        <v>131</v>
      </c>
      <c r="G24" s="69" t="s">
        <v>132</v>
      </c>
      <c r="H24" s="69" t="s">
        <v>23</v>
      </c>
      <c r="I24" s="80" t="s">
        <v>133</v>
      </c>
      <c r="J24" s="38" t="s">
        <v>134</v>
      </c>
      <c r="K24" s="38" t="s">
        <v>26</v>
      </c>
      <c r="L24" s="49" t="s">
        <v>27</v>
      </c>
      <c r="M24" s="59">
        <v>43885</v>
      </c>
      <c r="N24" s="83"/>
    </row>
    <row r="25" ht="47.1" customHeight="1" spans="1:14">
      <c r="A25" s="48">
        <v>27</v>
      </c>
      <c r="B25" s="81"/>
      <c r="C25" s="38"/>
      <c r="D25" s="74" t="s">
        <v>135</v>
      </c>
      <c r="E25" s="74" t="s">
        <v>136</v>
      </c>
      <c r="F25" s="80" t="s">
        <v>137</v>
      </c>
      <c r="G25" s="80" t="s">
        <v>138</v>
      </c>
      <c r="H25" s="69" t="s">
        <v>23</v>
      </c>
      <c r="I25" s="80" t="s">
        <v>139</v>
      </c>
      <c r="J25" s="38" t="s">
        <v>140</v>
      </c>
      <c r="K25" s="38" t="s">
        <v>26</v>
      </c>
      <c r="L25" s="49" t="s">
        <v>27</v>
      </c>
      <c r="M25" s="59">
        <v>43885</v>
      </c>
      <c r="N25" s="83"/>
    </row>
    <row r="26" ht="48.95" customHeight="1" spans="1:14">
      <c r="A26" s="48">
        <v>28</v>
      </c>
      <c r="B26" s="81"/>
      <c r="C26" s="38"/>
      <c r="D26" s="74"/>
      <c r="E26" s="74"/>
      <c r="F26" s="80" t="s">
        <v>141</v>
      </c>
      <c r="G26" s="80" t="s">
        <v>142</v>
      </c>
      <c r="H26" s="69" t="s">
        <v>23</v>
      </c>
      <c r="I26" s="80" t="s">
        <v>143</v>
      </c>
      <c r="J26" s="38" t="s">
        <v>144</v>
      </c>
      <c r="K26" s="38" t="s">
        <v>26</v>
      </c>
      <c r="L26" s="49" t="s">
        <v>27</v>
      </c>
      <c r="M26" s="59">
        <v>43885</v>
      </c>
      <c r="N26" s="83"/>
    </row>
    <row r="27" ht="60.95" customHeight="1" spans="1:14">
      <c r="A27" s="48">
        <v>29</v>
      </c>
      <c r="B27" s="81"/>
      <c r="C27" s="38"/>
      <c r="D27" s="74"/>
      <c r="E27" s="74"/>
      <c r="F27" s="80" t="s">
        <v>145</v>
      </c>
      <c r="G27" s="80" t="s">
        <v>146</v>
      </c>
      <c r="H27" s="69" t="s">
        <v>23</v>
      </c>
      <c r="I27" s="80" t="s">
        <v>147</v>
      </c>
      <c r="J27" s="38" t="s">
        <v>148</v>
      </c>
      <c r="K27" s="38" t="s">
        <v>26</v>
      </c>
      <c r="L27" s="49" t="s">
        <v>27</v>
      </c>
      <c r="M27" s="59">
        <v>43885</v>
      </c>
      <c r="N27" s="83"/>
    </row>
    <row r="28" ht="57" customHeight="1" spans="1:14">
      <c r="A28" s="48">
        <v>30</v>
      </c>
      <c r="B28" s="81"/>
      <c r="C28" s="38"/>
      <c r="D28" s="74"/>
      <c r="E28" s="74"/>
      <c r="F28" s="80" t="s">
        <v>149</v>
      </c>
      <c r="G28" s="80" t="s">
        <v>150</v>
      </c>
      <c r="H28" s="69" t="s">
        <v>23</v>
      </c>
      <c r="I28" s="80" t="s">
        <v>151</v>
      </c>
      <c r="J28" s="38" t="s">
        <v>152</v>
      </c>
      <c r="K28" s="38" t="s">
        <v>26</v>
      </c>
      <c r="L28" s="49" t="s">
        <v>27</v>
      </c>
      <c r="M28" s="59">
        <v>43885</v>
      </c>
      <c r="N28" s="83"/>
    </row>
    <row r="29" ht="66" customHeight="1" spans="1:14">
      <c r="A29" s="48">
        <v>31</v>
      </c>
      <c r="B29" s="81"/>
      <c r="C29" s="38"/>
      <c r="D29" s="74" t="s">
        <v>153</v>
      </c>
      <c r="E29" s="69" t="s">
        <v>136</v>
      </c>
      <c r="F29" s="80" t="s">
        <v>154</v>
      </c>
      <c r="G29" s="80" t="s">
        <v>155</v>
      </c>
      <c r="H29" s="69" t="s">
        <v>23</v>
      </c>
      <c r="I29" s="80" t="s">
        <v>156</v>
      </c>
      <c r="J29" s="38" t="s">
        <v>157</v>
      </c>
      <c r="K29" s="38" t="s">
        <v>26</v>
      </c>
      <c r="L29" s="49" t="s">
        <v>27</v>
      </c>
      <c r="M29" s="59">
        <v>43885</v>
      </c>
      <c r="N29" s="83"/>
    </row>
    <row r="30" ht="54" customHeight="1" spans="1:14">
      <c r="A30" s="48">
        <v>32</v>
      </c>
      <c r="B30" s="81"/>
      <c r="C30" s="38"/>
      <c r="D30" s="74"/>
      <c r="E30" s="69" t="s">
        <v>136</v>
      </c>
      <c r="F30" s="80" t="s">
        <v>158</v>
      </c>
      <c r="G30" s="80" t="s">
        <v>159</v>
      </c>
      <c r="H30" s="69" t="s">
        <v>23</v>
      </c>
      <c r="I30" s="80" t="s">
        <v>160</v>
      </c>
      <c r="J30" s="38" t="s">
        <v>161</v>
      </c>
      <c r="K30" s="38" t="s">
        <v>26</v>
      </c>
      <c r="L30" s="49" t="s">
        <v>27</v>
      </c>
      <c r="M30" s="59">
        <v>43885</v>
      </c>
      <c r="N30" s="83"/>
    </row>
    <row r="31" ht="84" customHeight="1" spans="1:14">
      <c r="A31" s="48">
        <v>33</v>
      </c>
      <c r="B31" s="81"/>
      <c r="C31" s="38" t="s">
        <v>162</v>
      </c>
      <c r="D31" s="69" t="s">
        <v>163</v>
      </c>
      <c r="E31" s="80" t="s">
        <v>136</v>
      </c>
      <c r="F31" s="80" t="s">
        <v>164</v>
      </c>
      <c r="G31" s="80" t="s">
        <v>165</v>
      </c>
      <c r="H31" s="69" t="s">
        <v>23</v>
      </c>
      <c r="I31" s="80" t="s">
        <v>166</v>
      </c>
      <c r="J31" s="38" t="s">
        <v>167</v>
      </c>
      <c r="K31" s="38" t="s">
        <v>26</v>
      </c>
      <c r="L31" s="49" t="s">
        <v>27</v>
      </c>
      <c r="M31" s="59">
        <v>43885</v>
      </c>
      <c r="N31" s="83"/>
    </row>
    <row r="32" ht="93" customHeight="1" spans="1:14">
      <c r="A32" s="48">
        <v>34</v>
      </c>
      <c r="B32" s="81"/>
      <c r="C32" s="38"/>
      <c r="D32" s="69" t="s">
        <v>168</v>
      </c>
      <c r="E32" s="69" t="s">
        <v>136</v>
      </c>
      <c r="F32" s="80" t="s">
        <v>169</v>
      </c>
      <c r="G32" s="80" t="s">
        <v>170</v>
      </c>
      <c r="H32" s="69" t="s">
        <v>23</v>
      </c>
      <c r="I32" s="80" t="s">
        <v>171</v>
      </c>
      <c r="J32" s="38" t="s">
        <v>172</v>
      </c>
      <c r="K32" s="38" t="s">
        <v>26</v>
      </c>
      <c r="L32" s="49" t="s">
        <v>27</v>
      </c>
      <c r="M32" s="59">
        <v>43885</v>
      </c>
      <c r="N32" s="83"/>
    </row>
    <row r="33" ht="81.95" customHeight="1" spans="1:14">
      <c r="A33" s="48">
        <v>35</v>
      </c>
      <c r="B33" s="81"/>
      <c r="C33" s="38"/>
      <c r="D33" s="80" t="s">
        <v>173</v>
      </c>
      <c r="E33" s="69" t="s">
        <v>136</v>
      </c>
      <c r="F33" s="80" t="s">
        <v>174</v>
      </c>
      <c r="G33" s="80" t="s">
        <v>175</v>
      </c>
      <c r="H33" s="69" t="s">
        <v>23</v>
      </c>
      <c r="I33" s="80" t="s">
        <v>176</v>
      </c>
      <c r="J33" s="38" t="s">
        <v>177</v>
      </c>
      <c r="K33" s="38" t="s">
        <v>26</v>
      </c>
      <c r="L33" s="49" t="s">
        <v>27</v>
      </c>
      <c r="M33" s="59">
        <v>43885</v>
      </c>
      <c r="N33" s="83"/>
    </row>
    <row r="34" ht="60.95" customHeight="1" spans="1:14">
      <c r="A34" s="48">
        <v>37</v>
      </c>
      <c r="B34" s="81"/>
      <c r="C34" s="38"/>
      <c r="D34" s="80" t="s">
        <v>178</v>
      </c>
      <c r="E34" s="69" t="s">
        <v>136</v>
      </c>
      <c r="F34" s="80" t="s">
        <v>179</v>
      </c>
      <c r="G34" s="80" t="s">
        <v>180</v>
      </c>
      <c r="H34" s="69" t="s">
        <v>23</v>
      </c>
      <c r="I34" s="80" t="s">
        <v>181</v>
      </c>
      <c r="J34" s="38" t="s">
        <v>182</v>
      </c>
      <c r="K34" s="38" t="s">
        <v>26</v>
      </c>
      <c r="L34" s="49" t="s">
        <v>27</v>
      </c>
      <c r="M34" s="59">
        <v>43885</v>
      </c>
      <c r="N34" s="83"/>
    </row>
    <row r="35" ht="56.1" customHeight="1" spans="1:14">
      <c r="A35" s="48">
        <v>38</v>
      </c>
      <c r="B35" s="81"/>
      <c r="C35" s="38"/>
      <c r="D35" s="69" t="s">
        <v>183</v>
      </c>
      <c r="E35" s="69" t="s">
        <v>136</v>
      </c>
      <c r="F35" s="69" t="s">
        <v>184</v>
      </c>
      <c r="G35" s="80" t="s">
        <v>185</v>
      </c>
      <c r="H35" s="69" t="s">
        <v>23</v>
      </c>
      <c r="I35" s="69" t="s">
        <v>186</v>
      </c>
      <c r="J35" s="38" t="s">
        <v>187</v>
      </c>
      <c r="K35" s="38" t="s">
        <v>26</v>
      </c>
      <c r="L35" s="49" t="s">
        <v>27</v>
      </c>
      <c r="M35" s="59">
        <v>43885</v>
      </c>
      <c r="N35" s="83"/>
    </row>
    <row r="36" ht="56.1" customHeight="1" spans="1:14">
      <c r="A36" s="48"/>
      <c r="B36" s="81"/>
      <c r="C36" s="38"/>
      <c r="D36" s="69" t="s">
        <v>188</v>
      </c>
      <c r="E36" s="69" t="s">
        <v>136</v>
      </c>
      <c r="F36" s="69" t="s">
        <v>189</v>
      </c>
      <c r="G36" s="80" t="s">
        <v>190</v>
      </c>
      <c r="H36" s="69" t="s">
        <v>23</v>
      </c>
      <c r="I36" s="69" t="s">
        <v>191</v>
      </c>
      <c r="J36" s="38" t="s">
        <v>192</v>
      </c>
      <c r="K36" s="38" t="s">
        <v>26</v>
      </c>
      <c r="L36" s="49" t="s">
        <v>27</v>
      </c>
      <c r="M36" s="59">
        <v>43885</v>
      </c>
      <c r="N36" s="83"/>
    </row>
    <row r="37" ht="56.1" customHeight="1" spans="1:14">
      <c r="A37" s="48"/>
      <c r="B37" s="81"/>
      <c r="C37" s="38"/>
      <c r="D37" s="69" t="s">
        <v>193</v>
      </c>
      <c r="E37" s="69" t="s">
        <v>136</v>
      </c>
      <c r="F37" s="69" t="s">
        <v>194</v>
      </c>
      <c r="G37" s="80" t="s">
        <v>195</v>
      </c>
      <c r="H37" s="69" t="s">
        <v>23</v>
      </c>
      <c r="I37" s="69" t="s">
        <v>196</v>
      </c>
      <c r="J37" s="38" t="s">
        <v>197</v>
      </c>
      <c r="K37" s="38" t="s">
        <v>26</v>
      </c>
      <c r="L37" s="49" t="s">
        <v>27</v>
      </c>
      <c r="M37" s="59">
        <v>43885</v>
      </c>
      <c r="N37" s="83"/>
    </row>
    <row r="38" ht="60" customHeight="1" spans="1:14">
      <c r="A38" s="48">
        <v>39</v>
      </c>
      <c r="B38" s="81"/>
      <c r="C38" s="38"/>
      <c r="D38" s="74" t="s">
        <v>198</v>
      </c>
      <c r="E38" s="69" t="s">
        <v>136</v>
      </c>
      <c r="F38" s="80" t="s">
        <v>199</v>
      </c>
      <c r="G38" s="80" t="s">
        <v>200</v>
      </c>
      <c r="H38" s="69" t="s">
        <v>23</v>
      </c>
      <c r="I38" s="80" t="s">
        <v>201</v>
      </c>
      <c r="J38" s="38" t="s">
        <v>202</v>
      </c>
      <c r="K38" s="38" t="s">
        <v>26</v>
      </c>
      <c r="L38" s="49" t="s">
        <v>27</v>
      </c>
      <c r="M38" s="59">
        <v>43885</v>
      </c>
      <c r="N38" s="83"/>
    </row>
    <row r="39" ht="62.1" customHeight="1" spans="1:14">
      <c r="A39" s="48">
        <v>40</v>
      </c>
      <c r="B39" s="81"/>
      <c r="C39" s="38"/>
      <c r="D39" s="74"/>
      <c r="E39" s="69" t="s">
        <v>136</v>
      </c>
      <c r="F39" s="80" t="s">
        <v>127</v>
      </c>
      <c r="G39" s="80" t="s">
        <v>203</v>
      </c>
      <c r="H39" s="69" t="s">
        <v>23</v>
      </c>
      <c r="I39" s="80" t="s">
        <v>204</v>
      </c>
      <c r="J39" s="38" t="s">
        <v>205</v>
      </c>
      <c r="K39" s="38" t="s">
        <v>26</v>
      </c>
      <c r="L39" s="49" t="s">
        <v>27</v>
      </c>
      <c r="M39" s="59">
        <v>43885</v>
      </c>
      <c r="N39" s="83"/>
    </row>
    <row r="40" ht="59.1" customHeight="1" spans="1:14">
      <c r="A40" s="48">
        <v>41</v>
      </c>
      <c r="B40" s="81"/>
      <c r="C40" s="38"/>
      <c r="D40" s="74"/>
      <c r="E40" s="69" t="s">
        <v>136</v>
      </c>
      <c r="F40" s="69" t="s">
        <v>131</v>
      </c>
      <c r="G40" s="69" t="s">
        <v>206</v>
      </c>
      <c r="H40" s="69" t="s">
        <v>23</v>
      </c>
      <c r="I40" s="80" t="s">
        <v>207</v>
      </c>
      <c r="J40" s="38" t="s">
        <v>208</v>
      </c>
      <c r="K40" s="38" t="s">
        <v>26</v>
      </c>
      <c r="L40" s="49" t="s">
        <v>27</v>
      </c>
      <c r="M40" s="59">
        <v>43885</v>
      </c>
      <c r="N40" s="83"/>
    </row>
    <row r="41" ht="102.95" customHeight="1" spans="1:14">
      <c r="A41" s="48">
        <v>42</v>
      </c>
      <c r="B41" s="81"/>
      <c r="C41" s="38" t="s">
        <v>209</v>
      </c>
      <c r="D41" s="74" t="s">
        <v>210</v>
      </c>
      <c r="E41" s="69" t="s">
        <v>211</v>
      </c>
      <c r="F41" s="80" t="s">
        <v>212</v>
      </c>
      <c r="G41" s="80" t="s">
        <v>213</v>
      </c>
      <c r="H41" s="69" t="s">
        <v>23</v>
      </c>
      <c r="I41" s="80" t="s">
        <v>214</v>
      </c>
      <c r="J41" s="38" t="s">
        <v>215</v>
      </c>
      <c r="K41" s="38" t="s">
        <v>26</v>
      </c>
      <c r="L41" s="49" t="s">
        <v>27</v>
      </c>
      <c r="M41" s="59">
        <v>43885</v>
      </c>
      <c r="N41" s="83"/>
    </row>
    <row r="42" ht="96.95" customHeight="1" spans="1:14">
      <c r="A42" s="48">
        <v>43</v>
      </c>
      <c r="B42" s="81"/>
      <c r="C42" s="38"/>
      <c r="D42" s="74"/>
      <c r="E42" s="69" t="s">
        <v>211</v>
      </c>
      <c r="F42" s="80" t="s">
        <v>216</v>
      </c>
      <c r="G42" s="80" t="s">
        <v>217</v>
      </c>
      <c r="H42" s="69" t="s">
        <v>23</v>
      </c>
      <c r="I42" s="80" t="s">
        <v>218</v>
      </c>
      <c r="J42" s="38" t="s">
        <v>219</v>
      </c>
      <c r="K42" s="38" t="s">
        <v>26</v>
      </c>
      <c r="L42" s="49" t="s">
        <v>27</v>
      </c>
      <c r="M42" s="59">
        <v>43885</v>
      </c>
      <c r="N42" s="83"/>
    </row>
    <row r="43" ht="84" customHeight="1" spans="1:14">
      <c r="A43" s="48">
        <v>44</v>
      </c>
      <c r="B43" s="81"/>
      <c r="C43" s="38"/>
      <c r="D43" s="74"/>
      <c r="E43" s="69" t="s">
        <v>211</v>
      </c>
      <c r="F43" s="80" t="s">
        <v>220</v>
      </c>
      <c r="G43" s="80" t="s">
        <v>221</v>
      </c>
      <c r="H43" s="69" t="s">
        <v>23</v>
      </c>
      <c r="I43" s="80" t="s">
        <v>218</v>
      </c>
      <c r="J43" s="38" t="s">
        <v>222</v>
      </c>
      <c r="K43" s="38" t="s">
        <v>26</v>
      </c>
      <c r="L43" s="49" t="s">
        <v>27</v>
      </c>
      <c r="M43" s="59">
        <v>43885</v>
      </c>
      <c r="N43" s="83"/>
    </row>
    <row r="44" ht="84.95" customHeight="1" spans="1:14">
      <c r="A44" s="48">
        <v>45</v>
      </c>
      <c r="B44" s="81"/>
      <c r="C44" s="38"/>
      <c r="D44" s="74"/>
      <c r="E44" s="69" t="s">
        <v>211</v>
      </c>
      <c r="F44" s="80" t="s">
        <v>223</v>
      </c>
      <c r="G44" s="80" t="s">
        <v>224</v>
      </c>
      <c r="H44" s="69" t="s">
        <v>23</v>
      </c>
      <c r="I44" s="80" t="s">
        <v>218</v>
      </c>
      <c r="J44" s="38" t="s">
        <v>225</v>
      </c>
      <c r="K44" s="38" t="s">
        <v>26</v>
      </c>
      <c r="L44" s="49" t="s">
        <v>27</v>
      </c>
      <c r="M44" s="59">
        <v>43885</v>
      </c>
      <c r="N44" s="83"/>
    </row>
    <row r="45" ht="102.95" customHeight="1" spans="1:14">
      <c r="A45" s="48">
        <v>46</v>
      </c>
      <c r="B45" s="81"/>
      <c r="C45" s="38"/>
      <c r="D45" s="74"/>
      <c r="E45" s="69" t="s">
        <v>211</v>
      </c>
      <c r="F45" s="80" t="s">
        <v>226</v>
      </c>
      <c r="G45" s="80" t="s">
        <v>227</v>
      </c>
      <c r="H45" s="69" t="s">
        <v>23</v>
      </c>
      <c r="I45" s="80" t="s">
        <v>218</v>
      </c>
      <c r="J45" s="38" t="s">
        <v>228</v>
      </c>
      <c r="K45" s="38" t="s">
        <v>26</v>
      </c>
      <c r="L45" s="49" t="s">
        <v>27</v>
      </c>
      <c r="M45" s="59">
        <v>43885</v>
      </c>
      <c r="N45" s="83"/>
    </row>
    <row r="46" ht="99.95" customHeight="1" spans="1:14">
      <c r="A46" s="48">
        <v>47</v>
      </c>
      <c r="B46" s="81"/>
      <c r="C46" s="38"/>
      <c r="D46" s="74"/>
      <c r="E46" s="69" t="s">
        <v>211</v>
      </c>
      <c r="F46" s="80" t="s">
        <v>229</v>
      </c>
      <c r="G46" s="80" t="s">
        <v>230</v>
      </c>
      <c r="H46" s="69" t="s">
        <v>23</v>
      </c>
      <c r="I46" s="80" t="s">
        <v>218</v>
      </c>
      <c r="J46" s="38" t="s">
        <v>231</v>
      </c>
      <c r="K46" s="38" t="s">
        <v>26</v>
      </c>
      <c r="L46" s="49" t="s">
        <v>27</v>
      </c>
      <c r="M46" s="59">
        <v>43885</v>
      </c>
      <c r="N46" s="83"/>
    </row>
    <row r="47" ht="114" customHeight="1" spans="1:14">
      <c r="A47" s="48">
        <v>48</v>
      </c>
      <c r="B47" s="81"/>
      <c r="C47" s="38"/>
      <c r="D47" s="74"/>
      <c r="E47" s="69" t="s">
        <v>211</v>
      </c>
      <c r="F47" s="80" t="s">
        <v>232</v>
      </c>
      <c r="G47" s="80" t="s">
        <v>233</v>
      </c>
      <c r="H47" s="69" t="s">
        <v>23</v>
      </c>
      <c r="I47" s="80" t="s">
        <v>218</v>
      </c>
      <c r="J47" s="38" t="s">
        <v>234</v>
      </c>
      <c r="K47" s="38" t="s">
        <v>26</v>
      </c>
      <c r="L47" s="49" t="s">
        <v>27</v>
      </c>
      <c r="M47" s="59">
        <v>43885</v>
      </c>
      <c r="N47" s="83"/>
    </row>
    <row r="48" ht="93" customHeight="1" spans="1:14">
      <c r="A48" s="48">
        <v>49</v>
      </c>
      <c r="B48" s="81"/>
      <c r="C48" s="38"/>
      <c r="D48" s="74"/>
      <c r="E48" s="69" t="s">
        <v>211</v>
      </c>
      <c r="F48" s="80" t="s">
        <v>235</v>
      </c>
      <c r="G48" s="80" t="s">
        <v>236</v>
      </c>
      <c r="H48" s="69" t="s">
        <v>23</v>
      </c>
      <c r="I48" s="80" t="s">
        <v>218</v>
      </c>
      <c r="J48" s="38" t="s">
        <v>237</v>
      </c>
      <c r="K48" s="38" t="s">
        <v>26</v>
      </c>
      <c r="L48" s="49" t="s">
        <v>27</v>
      </c>
      <c r="M48" s="59">
        <v>43885</v>
      </c>
      <c r="N48" s="83"/>
    </row>
    <row r="49" ht="69.95" customHeight="1" spans="1:14">
      <c r="A49" s="48">
        <v>50</v>
      </c>
      <c r="B49" s="81"/>
      <c r="C49" s="38"/>
      <c r="D49" s="74"/>
      <c r="E49" s="69" t="s">
        <v>211</v>
      </c>
      <c r="F49" s="80" t="s">
        <v>238</v>
      </c>
      <c r="G49" s="80" t="s">
        <v>239</v>
      </c>
      <c r="H49" s="69" t="s">
        <v>23</v>
      </c>
      <c r="I49" s="80" t="s">
        <v>218</v>
      </c>
      <c r="J49" s="38" t="s">
        <v>240</v>
      </c>
      <c r="K49" s="38" t="s">
        <v>26</v>
      </c>
      <c r="L49" s="49" t="s">
        <v>27</v>
      </c>
      <c r="M49" s="59">
        <v>43885</v>
      </c>
      <c r="N49" s="83"/>
    </row>
    <row r="50" ht="71.1" customHeight="1" spans="1:14">
      <c r="A50" s="48">
        <v>51</v>
      </c>
      <c r="B50" s="81"/>
      <c r="C50" s="38"/>
      <c r="D50" s="74"/>
      <c r="E50" s="69" t="s">
        <v>211</v>
      </c>
      <c r="F50" s="80" t="s">
        <v>241</v>
      </c>
      <c r="G50" s="80" t="s">
        <v>242</v>
      </c>
      <c r="H50" s="69" t="s">
        <v>23</v>
      </c>
      <c r="I50" s="80" t="s">
        <v>243</v>
      </c>
      <c r="J50" s="38" t="s">
        <v>244</v>
      </c>
      <c r="K50" s="38" t="s">
        <v>26</v>
      </c>
      <c r="L50" s="49" t="s">
        <v>27</v>
      </c>
      <c r="M50" s="59">
        <v>43885</v>
      </c>
      <c r="N50" s="83"/>
    </row>
    <row r="51" ht="71.1" customHeight="1" spans="1:14">
      <c r="A51" s="48">
        <v>52</v>
      </c>
      <c r="B51" s="81"/>
      <c r="C51" s="38"/>
      <c r="D51" s="69" t="s">
        <v>245</v>
      </c>
      <c r="E51" s="69" t="s">
        <v>211</v>
      </c>
      <c r="F51" s="80" t="s">
        <v>246</v>
      </c>
      <c r="G51" s="80" t="s">
        <v>247</v>
      </c>
      <c r="H51" s="69" t="s">
        <v>23</v>
      </c>
      <c r="I51" s="80" t="s">
        <v>248</v>
      </c>
      <c r="J51" s="38" t="s">
        <v>249</v>
      </c>
      <c r="K51" s="38" t="s">
        <v>26</v>
      </c>
      <c r="L51" s="49" t="s">
        <v>27</v>
      </c>
      <c r="M51" s="59">
        <v>43885</v>
      </c>
      <c r="N51" s="83"/>
    </row>
    <row r="52" ht="71.1" customHeight="1" spans="1:14">
      <c r="A52" s="48">
        <v>53</v>
      </c>
      <c r="B52" s="81"/>
      <c r="C52" s="38"/>
      <c r="D52" s="69" t="s">
        <v>250</v>
      </c>
      <c r="E52" s="69" t="s">
        <v>211</v>
      </c>
      <c r="F52" s="80" t="s">
        <v>251</v>
      </c>
      <c r="G52" s="80" t="s">
        <v>252</v>
      </c>
      <c r="H52" s="69" t="s">
        <v>23</v>
      </c>
      <c r="I52" s="80" t="s">
        <v>253</v>
      </c>
      <c r="J52" s="38" t="s">
        <v>254</v>
      </c>
      <c r="K52" s="38" t="s">
        <v>26</v>
      </c>
      <c r="L52" s="49" t="s">
        <v>27</v>
      </c>
      <c r="M52" s="59">
        <v>43885</v>
      </c>
      <c r="N52" s="83"/>
    </row>
    <row r="53" ht="71.1" customHeight="1" spans="1:14">
      <c r="A53" s="48">
        <v>54</v>
      </c>
      <c r="B53" s="81"/>
      <c r="C53" s="38"/>
      <c r="D53" s="80" t="s">
        <v>255</v>
      </c>
      <c r="E53" s="69" t="s">
        <v>211</v>
      </c>
      <c r="F53" s="80" t="s">
        <v>256</v>
      </c>
      <c r="G53" s="80" t="s">
        <v>257</v>
      </c>
      <c r="H53" s="69" t="s">
        <v>23</v>
      </c>
      <c r="I53" s="80" t="s">
        <v>258</v>
      </c>
      <c r="J53" s="38" t="s">
        <v>259</v>
      </c>
      <c r="K53" s="38" t="s">
        <v>26</v>
      </c>
      <c r="L53" s="49" t="s">
        <v>27</v>
      </c>
      <c r="M53" s="59">
        <v>43885</v>
      </c>
      <c r="N53" s="83"/>
    </row>
    <row r="54" ht="71.1" customHeight="1" spans="1:14">
      <c r="A54" s="48">
        <v>55</v>
      </c>
      <c r="B54" s="81"/>
      <c r="C54" s="38"/>
      <c r="D54" s="69" t="s">
        <v>260</v>
      </c>
      <c r="E54" s="69" t="s">
        <v>211</v>
      </c>
      <c r="F54" s="80" t="s">
        <v>261</v>
      </c>
      <c r="G54" s="80" t="s">
        <v>262</v>
      </c>
      <c r="H54" s="69" t="s">
        <v>23</v>
      </c>
      <c r="I54" s="80" t="s">
        <v>263</v>
      </c>
      <c r="J54" s="38" t="s">
        <v>264</v>
      </c>
      <c r="K54" s="38" t="s">
        <v>26</v>
      </c>
      <c r="L54" s="49" t="s">
        <v>27</v>
      </c>
      <c r="M54" s="59">
        <v>43885</v>
      </c>
      <c r="N54" s="83"/>
    </row>
    <row r="55" ht="71.1" customHeight="1" spans="1:14">
      <c r="A55" s="48">
        <v>56</v>
      </c>
      <c r="B55" s="81"/>
      <c r="C55" s="38" t="s">
        <v>265</v>
      </c>
      <c r="D55" s="74" t="s">
        <v>266</v>
      </c>
      <c r="E55" s="80" t="s">
        <v>267</v>
      </c>
      <c r="F55" s="80" t="s">
        <v>110</v>
      </c>
      <c r="G55" s="80" t="s">
        <v>268</v>
      </c>
      <c r="H55" s="69" t="s">
        <v>23</v>
      </c>
      <c r="I55" s="80" t="s">
        <v>269</v>
      </c>
      <c r="J55" s="38" t="s">
        <v>270</v>
      </c>
      <c r="K55" s="38" t="s">
        <v>26</v>
      </c>
      <c r="L55" s="49" t="s">
        <v>27</v>
      </c>
      <c r="M55" s="59">
        <v>43885</v>
      </c>
      <c r="N55" s="83"/>
    </row>
    <row r="56" ht="71.1" customHeight="1" spans="1:14">
      <c r="A56" s="48">
        <v>57</v>
      </c>
      <c r="B56" s="81"/>
      <c r="C56" s="38"/>
      <c r="D56" s="74"/>
      <c r="E56" s="80" t="s">
        <v>267</v>
      </c>
      <c r="F56" s="80" t="s">
        <v>114</v>
      </c>
      <c r="G56" s="80" t="s">
        <v>271</v>
      </c>
      <c r="H56" s="69" t="s">
        <v>23</v>
      </c>
      <c r="I56" s="80" t="s">
        <v>269</v>
      </c>
      <c r="J56" s="38" t="s">
        <v>272</v>
      </c>
      <c r="K56" s="38" t="s">
        <v>26</v>
      </c>
      <c r="L56" s="49" t="s">
        <v>27</v>
      </c>
      <c r="M56" s="59">
        <v>43885</v>
      </c>
      <c r="N56" s="83"/>
    </row>
    <row r="57" ht="71.1" customHeight="1" spans="1:14">
      <c r="A57" s="48">
        <v>58</v>
      </c>
      <c r="B57" s="81"/>
      <c r="C57" s="38"/>
      <c r="D57" s="74"/>
      <c r="E57" s="80" t="s">
        <v>267</v>
      </c>
      <c r="F57" s="80" t="s">
        <v>273</v>
      </c>
      <c r="G57" s="80" t="s">
        <v>274</v>
      </c>
      <c r="H57" s="69" t="s">
        <v>23</v>
      </c>
      <c r="I57" s="80" t="s">
        <v>269</v>
      </c>
      <c r="J57" s="38" t="s">
        <v>275</v>
      </c>
      <c r="K57" s="38" t="s">
        <v>26</v>
      </c>
      <c r="L57" s="49" t="s">
        <v>27</v>
      </c>
      <c r="M57" s="59">
        <v>43885</v>
      </c>
      <c r="N57" s="83"/>
    </row>
    <row r="58" ht="71.1" customHeight="1" spans="1:14">
      <c r="A58" s="48">
        <v>59</v>
      </c>
      <c r="B58" s="81"/>
      <c r="C58" s="38"/>
      <c r="D58" s="74"/>
      <c r="E58" s="80" t="s">
        <v>267</v>
      </c>
      <c r="F58" s="80" t="s">
        <v>276</v>
      </c>
      <c r="G58" s="80" t="s">
        <v>277</v>
      </c>
      <c r="H58" s="69" t="s">
        <v>23</v>
      </c>
      <c r="I58" s="80" t="s">
        <v>269</v>
      </c>
      <c r="J58" s="38" t="s">
        <v>278</v>
      </c>
      <c r="K58" s="38" t="s">
        <v>26</v>
      </c>
      <c r="L58" s="49" t="s">
        <v>27</v>
      </c>
      <c r="M58" s="59">
        <v>43885</v>
      </c>
      <c r="N58" s="83"/>
    </row>
    <row r="59" ht="71.1" customHeight="1" spans="1:14">
      <c r="A59" s="48">
        <v>60</v>
      </c>
      <c r="B59" s="81"/>
      <c r="C59" s="38"/>
      <c r="D59" s="74"/>
      <c r="E59" s="80" t="s">
        <v>267</v>
      </c>
      <c r="F59" s="80" t="s">
        <v>110</v>
      </c>
      <c r="G59" s="80" t="s">
        <v>268</v>
      </c>
      <c r="H59" s="69" t="s">
        <v>23</v>
      </c>
      <c r="I59" s="80" t="s">
        <v>269</v>
      </c>
      <c r="J59" s="38" t="s">
        <v>279</v>
      </c>
      <c r="K59" s="38" t="s">
        <v>26</v>
      </c>
      <c r="L59" s="49" t="s">
        <v>27</v>
      </c>
      <c r="M59" s="59">
        <v>43885</v>
      </c>
      <c r="N59" s="83"/>
    </row>
    <row r="60" ht="71.1" customHeight="1" spans="1:14">
      <c r="A60" s="48">
        <v>61</v>
      </c>
      <c r="B60" s="81"/>
      <c r="C60" s="38"/>
      <c r="D60" s="74"/>
      <c r="E60" s="80" t="s">
        <v>267</v>
      </c>
      <c r="F60" s="80" t="s">
        <v>280</v>
      </c>
      <c r="G60" s="80" t="s">
        <v>281</v>
      </c>
      <c r="H60" s="69" t="s">
        <v>23</v>
      </c>
      <c r="I60" s="80" t="s">
        <v>269</v>
      </c>
      <c r="J60" s="38" t="s">
        <v>282</v>
      </c>
      <c r="K60" s="38" t="s">
        <v>26</v>
      </c>
      <c r="L60" s="49" t="s">
        <v>27</v>
      </c>
      <c r="M60" s="59">
        <v>43885</v>
      </c>
      <c r="N60" s="83"/>
    </row>
    <row r="61" ht="71.1" customHeight="1" spans="1:14">
      <c r="A61" s="48">
        <v>62</v>
      </c>
      <c r="B61" s="81"/>
      <c r="C61" s="38"/>
      <c r="D61" s="74"/>
      <c r="E61" s="80" t="s">
        <v>267</v>
      </c>
      <c r="F61" s="80" t="s">
        <v>283</v>
      </c>
      <c r="G61" s="80" t="s">
        <v>284</v>
      </c>
      <c r="H61" s="69" t="s">
        <v>23</v>
      </c>
      <c r="I61" s="80" t="s">
        <v>269</v>
      </c>
      <c r="J61" s="38" t="s">
        <v>285</v>
      </c>
      <c r="K61" s="38" t="s">
        <v>26</v>
      </c>
      <c r="L61" s="49" t="s">
        <v>27</v>
      </c>
      <c r="M61" s="59">
        <v>43885</v>
      </c>
      <c r="N61" s="83"/>
    </row>
    <row r="62" ht="71.1" customHeight="1" spans="1:14">
      <c r="A62" s="48">
        <v>63</v>
      </c>
      <c r="B62" s="81"/>
      <c r="C62" s="38"/>
      <c r="D62" s="74"/>
      <c r="E62" s="80" t="s">
        <v>267</v>
      </c>
      <c r="F62" s="80" t="s">
        <v>286</v>
      </c>
      <c r="G62" s="80" t="s">
        <v>287</v>
      </c>
      <c r="H62" s="69" t="s">
        <v>23</v>
      </c>
      <c r="I62" s="80" t="s">
        <v>288</v>
      </c>
      <c r="J62" s="38" t="s">
        <v>289</v>
      </c>
      <c r="K62" s="38" t="s">
        <v>26</v>
      </c>
      <c r="L62" s="49" t="s">
        <v>27</v>
      </c>
      <c r="M62" s="59">
        <v>43885</v>
      </c>
      <c r="N62" s="83"/>
    </row>
    <row r="63" ht="71.1" customHeight="1" spans="1:14">
      <c r="A63" s="48">
        <v>64</v>
      </c>
      <c r="B63" s="81"/>
      <c r="C63" s="38"/>
      <c r="D63" s="74"/>
      <c r="E63" s="80" t="s">
        <v>267</v>
      </c>
      <c r="F63" s="80" t="s">
        <v>290</v>
      </c>
      <c r="G63" s="80" t="s">
        <v>291</v>
      </c>
      <c r="H63" s="69" t="s">
        <v>23</v>
      </c>
      <c r="I63" s="80" t="s">
        <v>288</v>
      </c>
      <c r="J63" s="38" t="s">
        <v>292</v>
      </c>
      <c r="K63" s="38" t="s">
        <v>26</v>
      </c>
      <c r="L63" s="49" t="s">
        <v>27</v>
      </c>
      <c r="M63" s="59">
        <v>43885</v>
      </c>
      <c r="N63" s="83"/>
    </row>
    <row r="64" ht="71.1" customHeight="1" spans="1:14">
      <c r="A64" s="48">
        <v>65</v>
      </c>
      <c r="B64" s="81"/>
      <c r="C64" s="38"/>
      <c r="D64" s="74"/>
      <c r="E64" s="80" t="s">
        <v>267</v>
      </c>
      <c r="F64" s="80" t="s">
        <v>154</v>
      </c>
      <c r="G64" s="80" t="s">
        <v>293</v>
      </c>
      <c r="H64" s="69" t="s">
        <v>23</v>
      </c>
      <c r="I64" s="80" t="s">
        <v>294</v>
      </c>
      <c r="J64" s="38" t="s">
        <v>295</v>
      </c>
      <c r="K64" s="38" t="s">
        <v>26</v>
      </c>
      <c r="L64" s="49" t="s">
        <v>27</v>
      </c>
      <c r="M64" s="59">
        <v>43885</v>
      </c>
      <c r="N64" s="83"/>
    </row>
    <row r="65" ht="90" customHeight="1" spans="1:14">
      <c r="A65" s="48">
        <v>66</v>
      </c>
      <c r="B65" s="81"/>
      <c r="C65" s="38"/>
      <c r="D65" s="69" t="s">
        <v>265</v>
      </c>
      <c r="E65" s="80" t="s">
        <v>267</v>
      </c>
      <c r="F65" s="80" t="s">
        <v>296</v>
      </c>
      <c r="G65" s="80" t="s">
        <v>297</v>
      </c>
      <c r="H65" s="69" t="s">
        <v>23</v>
      </c>
      <c r="I65" s="80" t="s">
        <v>298</v>
      </c>
      <c r="J65" s="38" t="s">
        <v>299</v>
      </c>
      <c r="K65" s="38" t="s">
        <v>26</v>
      </c>
      <c r="L65" s="49" t="s">
        <v>27</v>
      </c>
      <c r="M65" s="59">
        <v>43885</v>
      </c>
      <c r="N65" s="83"/>
    </row>
    <row r="66" ht="77.1" customHeight="1" spans="1:14">
      <c r="A66" s="48">
        <v>67</v>
      </c>
      <c r="B66" s="81"/>
      <c r="C66" s="38"/>
      <c r="D66" s="80" t="s">
        <v>300</v>
      </c>
      <c r="E66" s="80" t="s">
        <v>267</v>
      </c>
      <c r="F66" s="80" t="s">
        <v>301</v>
      </c>
      <c r="G66" s="80" t="s">
        <v>302</v>
      </c>
      <c r="H66" s="69" t="s">
        <v>23</v>
      </c>
      <c r="I66" s="80" t="s">
        <v>303</v>
      </c>
      <c r="J66" s="38" t="s">
        <v>304</v>
      </c>
      <c r="K66" s="38" t="s">
        <v>26</v>
      </c>
      <c r="L66" s="49" t="s">
        <v>27</v>
      </c>
      <c r="M66" s="59">
        <v>43885</v>
      </c>
      <c r="N66" s="83"/>
    </row>
    <row r="67" ht="71.1" customHeight="1" spans="1:14">
      <c r="A67" s="48">
        <v>68</v>
      </c>
      <c r="B67" s="81"/>
      <c r="C67" s="38"/>
      <c r="D67" s="69" t="s">
        <v>305</v>
      </c>
      <c r="E67" s="80" t="s">
        <v>267</v>
      </c>
      <c r="F67" s="80" t="s">
        <v>306</v>
      </c>
      <c r="G67" s="80" t="s">
        <v>307</v>
      </c>
      <c r="H67" s="69" t="s">
        <v>23</v>
      </c>
      <c r="I67" s="80" t="s">
        <v>308</v>
      </c>
      <c r="J67" s="38" t="s">
        <v>309</v>
      </c>
      <c r="K67" s="38" t="s">
        <v>26</v>
      </c>
      <c r="L67" s="49" t="s">
        <v>27</v>
      </c>
      <c r="M67" s="59">
        <v>43885</v>
      </c>
      <c r="N67" s="83"/>
    </row>
    <row r="68" ht="71.1" customHeight="1" spans="1:14">
      <c r="A68" s="48">
        <v>69</v>
      </c>
      <c r="B68" s="51" t="s">
        <v>310</v>
      </c>
      <c r="C68" s="38" t="s">
        <v>311</v>
      </c>
      <c r="D68" s="74" t="s">
        <v>312</v>
      </c>
      <c r="E68" s="84" t="s">
        <v>313</v>
      </c>
      <c r="F68" s="84" t="s">
        <v>314</v>
      </c>
      <c r="G68" s="84" t="s">
        <v>315</v>
      </c>
      <c r="H68" s="69" t="s">
        <v>23</v>
      </c>
      <c r="I68" s="84" t="s">
        <v>316</v>
      </c>
      <c r="J68" s="38" t="s">
        <v>317</v>
      </c>
      <c r="K68" s="38" t="s">
        <v>26</v>
      </c>
      <c r="L68" s="49" t="s">
        <v>27</v>
      </c>
      <c r="M68" s="59">
        <v>43885</v>
      </c>
      <c r="N68" s="57"/>
    </row>
    <row r="69" ht="71.1" customHeight="1" spans="1:14">
      <c r="A69" s="48">
        <v>70</v>
      </c>
      <c r="B69" s="51"/>
      <c r="C69" s="38"/>
      <c r="D69" s="74"/>
      <c r="E69" s="84" t="s">
        <v>313</v>
      </c>
      <c r="F69" s="84" t="s">
        <v>318</v>
      </c>
      <c r="G69" s="84" t="s">
        <v>319</v>
      </c>
      <c r="H69" s="69" t="s">
        <v>23</v>
      </c>
      <c r="I69" s="84" t="s">
        <v>320</v>
      </c>
      <c r="J69" s="38" t="s">
        <v>321</v>
      </c>
      <c r="K69" s="38" t="s">
        <v>26</v>
      </c>
      <c r="L69" s="49" t="s">
        <v>27</v>
      </c>
      <c r="M69" s="59">
        <v>43885</v>
      </c>
      <c r="N69" s="57"/>
    </row>
    <row r="70" ht="71.1" customHeight="1" spans="1:14">
      <c r="A70" s="48">
        <v>71</v>
      </c>
      <c r="B70" s="51"/>
      <c r="C70" s="38"/>
      <c r="D70" s="74"/>
      <c r="E70" s="84" t="s">
        <v>313</v>
      </c>
      <c r="F70" s="84" t="s">
        <v>322</v>
      </c>
      <c r="G70" s="84" t="s">
        <v>323</v>
      </c>
      <c r="H70" s="69" t="s">
        <v>23</v>
      </c>
      <c r="I70" s="84" t="s">
        <v>324</v>
      </c>
      <c r="J70" s="38" t="s">
        <v>325</v>
      </c>
      <c r="K70" s="38" t="s">
        <v>26</v>
      </c>
      <c r="L70" s="49" t="s">
        <v>27</v>
      </c>
      <c r="M70" s="59">
        <v>43885</v>
      </c>
      <c r="N70" s="57"/>
    </row>
    <row r="71" ht="71.1" customHeight="1" spans="1:14">
      <c r="A71" s="48">
        <v>72</v>
      </c>
      <c r="B71" s="51"/>
      <c r="C71" s="38"/>
      <c r="D71" s="74" t="s">
        <v>326</v>
      </c>
      <c r="E71" s="84" t="s">
        <v>327</v>
      </c>
      <c r="F71" s="84" t="s">
        <v>328</v>
      </c>
      <c r="G71" s="84" t="s">
        <v>329</v>
      </c>
      <c r="H71" s="69" t="s">
        <v>23</v>
      </c>
      <c r="I71" s="84" t="s">
        <v>330</v>
      </c>
      <c r="J71" s="38" t="s">
        <v>331</v>
      </c>
      <c r="K71" s="38" t="s">
        <v>26</v>
      </c>
      <c r="L71" s="49" t="s">
        <v>27</v>
      </c>
      <c r="M71" s="59">
        <v>43885</v>
      </c>
      <c r="N71" s="57"/>
    </row>
    <row r="72" ht="71.1" customHeight="1" spans="1:14">
      <c r="A72" s="48">
        <v>73</v>
      </c>
      <c r="B72" s="51"/>
      <c r="C72" s="38"/>
      <c r="D72" s="74"/>
      <c r="E72" s="84" t="s">
        <v>327</v>
      </c>
      <c r="F72" s="84" t="s">
        <v>332</v>
      </c>
      <c r="G72" s="84" t="s">
        <v>333</v>
      </c>
      <c r="H72" s="69" t="s">
        <v>23</v>
      </c>
      <c r="I72" s="84" t="s">
        <v>330</v>
      </c>
      <c r="J72" s="38" t="s">
        <v>334</v>
      </c>
      <c r="K72" s="38" t="s">
        <v>26</v>
      </c>
      <c r="L72" s="49" t="s">
        <v>27</v>
      </c>
      <c r="M72" s="59">
        <v>43885</v>
      </c>
      <c r="N72" s="57"/>
    </row>
    <row r="73" ht="71.1" customHeight="1" spans="1:14">
      <c r="A73" s="48">
        <v>74</v>
      </c>
      <c r="B73" s="51"/>
      <c r="C73" s="38"/>
      <c r="D73" s="74"/>
      <c r="E73" s="84" t="s">
        <v>327</v>
      </c>
      <c r="F73" s="84" t="s">
        <v>335</v>
      </c>
      <c r="G73" s="84" t="s">
        <v>336</v>
      </c>
      <c r="H73" s="69" t="s">
        <v>23</v>
      </c>
      <c r="I73" s="84" t="s">
        <v>330</v>
      </c>
      <c r="J73" s="38" t="s">
        <v>337</v>
      </c>
      <c r="K73" s="38" t="s">
        <v>26</v>
      </c>
      <c r="L73" s="49" t="s">
        <v>27</v>
      </c>
      <c r="M73" s="59">
        <v>43885</v>
      </c>
      <c r="N73" s="57"/>
    </row>
    <row r="74" ht="71.1" customHeight="1" spans="1:14">
      <c r="A74" s="48">
        <v>75</v>
      </c>
      <c r="B74" s="51"/>
      <c r="C74" s="38"/>
      <c r="D74" s="74"/>
      <c r="E74" s="84" t="s">
        <v>327</v>
      </c>
      <c r="F74" s="84" t="s">
        <v>338</v>
      </c>
      <c r="G74" s="84" t="s">
        <v>339</v>
      </c>
      <c r="H74" s="69" t="s">
        <v>23</v>
      </c>
      <c r="I74" s="84" t="s">
        <v>340</v>
      </c>
      <c r="J74" s="38" t="s">
        <v>341</v>
      </c>
      <c r="K74" s="38" t="s">
        <v>26</v>
      </c>
      <c r="L74" s="49" t="s">
        <v>27</v>
      </c>
      <c r="M74" s="59">
        <v>43885</v>
      </c>
      <c r="N74" s="57"/>
    </row>
    <row r="75" ht="71.1" customHeight="1" spans="1:14">
      <c r="A75" s="48">
        <v>76</v>
      </c>
      <c r="B75" s="51"/>
      <c r="C75" s="38"/>
      <c r="D75" s="74"/>
      <c r="E75" s="84" t="s">
        <v>327</v>
      </c>
      <c r="F75" s="84" t="s">
        <v>342</v>
      </c>
      <c r="G75" s="84" t="s">
        <v>343</v>
      </c>
      <c r="H75" s="69" t="s">
        <v>23</v>
      </c>
      <c r="I75" s="84" t="s">
        <v>340</v>
      </c>
      <c r="J75" s="38" t="s">
        <v>344</v>
      </c>
      <c r="K75" s="38" t="s">
        <v>26</v>
      </c>
      <c r="L75" s="49" t="s">
        <v>27</v>
      </c>
      <c r="M75" s="59">
        <v>43885</v>
      </c>
      <c r="N75" s="57"/>
    </row>
    <row r="76" ht="71.1" customHeight="1" spans="1:14">
      <c r="A76" s="48">
        <v>77</v>
      </c>
      <c r="B76" s="51"/>
      <c r="C76" s="38"/>
      <c r="D76" s="74"/>
      <c r="E76" s="84" t="s">
        <v>327</v>
      </c>
      <c r="F76" s="84" t="s">
        <v>345</v>
      </c>
      <c r="G76" s="84" t="s">
        <v>346</v>
      </c>
      <c r="H76" s="69" t="s">
        <v>23</v>
      </c>
      <c r="I76" s="84" t="s">
        <v>340</v>
      </c>
      <c r="J76" s="38" t="s">
        <v>347</v>
      </c>
      <c r="K76" s="38" t="s">
        <v>26</v>
      </c>
      <c r="L76" s="49" t="s">
        <v>27</v>
      </c>
      <c r="M76" s="59">
        <v>43885</v>
      </c>
      <c r="N76" s="57"/>
    </row>
    <row r="77" ht="71.1" customHeight="1" spans="1:14">
      <c r="A77" s="48">
        <v>78</v>
      </c>
      <c r="B77" s="51"/>
      <c r="C77" s="38"/>
      <c r="D77" s="74"/>
      <c r="E77" s="84" t="s">
        <v>327</v>
      </c>
      <c r="F77" s="84" t="s">
        <v>348</v>
      </c>
      <c r="G77" s="84" t="s">
        <v>349</v>
      </c>
      <c r="H77" s="69" t="s">
        <v>23</v>
      </c>
      <c r="I77" s="84" t="s">
        <v>340</v>
      </c>
      <c r="J77" s="38" t="s">
        <v>350</v>
      </c>
      <c r="K77" s="38" t="s">
        <v>26</v>
      </c>
      <c r="L77" s="49" t="s">
        <v>27</v>
      </c>
      <c r="M77" s="59">
        <v>43885</v>
      </c>
      <c r="N77" s="57"/>
    </row>
    <row r="78" ht="71.1" customHeight="1" spans="1:14">
      <c r="A78" s="48">
        <v>79</v>
      </c>
      <c r="B78" s="51"/>
      <c r="C78" s="38"/>
      <c r="D78" s="74"/>
      <c r="E78" s="84" t="s">
        <v>327</v>
      </c>
      <c r="F78" s="84" t="s">
        <v>351</v>
      </c>
      <c r="G78" s="84" t="s">
        <v>352</v>
      </c>
      <c r="H78" s="69" t="s">
        <v>23</v>
      </c>
      <c r="I78" s="84" t="s">
        <v>353</v>
      </c>
      <c r="J78" s="38" t="s">
        <v>354</v>
      </c>
      <c r="K78" s="38" t="s">
        <v>26</v>
      </c>
      <c r="L78" s="49" t="s">
        <v>27</v>
      </c>
      <c r="M78" s="59">
        <v>43885</v>
      </c>
      <c r="N78" s="57"/>
    </row>
    <row r="79" ht="71.1" customHeight="1" spans="1:14">
      <c r="A79" s="48">
        <v>80</v>
      </c>
      <c r="B79" s="51"/>
      <c r="C79" s="38"/>
      <c r="D79" s="74"/>
      <c r="E79" s="84" t="s">
        <v>327</v>
      </c>
      <c r="F79" s="84" t="s">
        <v>355</v>
      </c>
      <c r="G79" s="84" t="s">
        <v>356</v>
      </c>
      <c r="H79" s="69" t="s">
        <v>23</v>
      </c>
      <c r="I79" s="84" t="s">
        <v>357</v>
      </c>
      <c r="J79" s="38" t="s">
        <v>358</v>
      </c>
      <c r="K79" s="38" t="s">
        <v>26</v>
      </c>
      <c r="L79" s="49" t="s">
        <v>27</v>
      </c>
      <c r="M79" s="59">
        <v>43885</v>
      </c>
      <c r="N79" s="57"/>
    </row>
    <row r="80" ht="71.1" customHeight="1" spans="1:14">
      <c r="A80" s="48">
        <v>81</v>
      </c>
      <c r="B80" s="51"/>
      <c r="C80" s="38"/>
      <c r="D80" s="74" t="s">
        <v>359</v>
      </c>
      <c r="E80" s="84" t="s">
        <v>327</v>
      </c>
      <c r="F80" s="84" t="s">
        <v>360</v>
      </c>
      <c r="G80" s="84" t="s">
        <v>361</v>
      </c>
      <c r="H80" s="69" t="s">
        <v>23</v>
      </c>
      <c r="I80" s="84" t="s">
        <v>362</v>
      </c>
      <c r="J80" s="38" t="s">
        <v>363</v>
      </c>
      <c r="K80" s="38" t="s">
        <v>26</v>
      </c>
      <c r="L80" s="49" t="s">
        <v>27</v>
      </c>
      <c r="M80" s="59">
        <v>43885</v>
      </c>
      <c r="N80" s="57"/>
    </row>
    <row r="81" ht="71.1" customHeight="1" spans="1:14">
      <c r="A81" s="48">
        <v>82</v>
      </c>
      <c r="B81" s="51"/>
      <c r="C81" s="38"/>
      <c r="D81" s="74"/>
      <c r="E81" s="84" t="s">
        <v>327</v>
      </c>
      <c r="F81" s="84" t="s">
        <v>364</v>
      </c>
      <c r="G81" s="84" t="s">
        <v>365</v>
      </c>
      <c r="H81" s="69" t="s">
        <v>23</v>
      </c>
      <c r="I81" s="84" t="s">
        <v>366</v>
      </c>
      <c r="J81" s="38" t="s">
        <v>367</v>
      </c>
      <c r="K81" s="38" t="s">
        <v>26</v>
      </c>
      <c r="L81" s="49" t="s">
        <v>27</v>
      </c>
      <c r="M81" s="59">
        <v>43885</v>
      </c>
      <c r="N81" s="57"/>
    </row>
    <row r="82" ht="71.1" customHeight="1" spans="1:14">
      <c r="A82" s="48">
        <v>83</v>
      </c>
      <c r="B82" s="51"/>
      <c r="C82" s="38"/>
      <c r="D82" s="74"/>
      <c r="E82" s="84" t="s">
        <v>327</v>
      </c>
      <c r="F82" s="84" t="s">
        <v>368</v>
      </c>
      <c r="G82" s="84" t="s">
        <v>369</v>
      </c>
      <c r="H82" s="69" t="s">
        <v>23</v>
      </c>
      <c r="I82" s="84" t="s">
        <v>370</v>
      </c>
      <c r="J82" s="38" t="s">
        <v>371</v>
      </c>
      <c r="K82" s="38" t="s">
        <v>26</v>
      </c>
      <c r="L82" s="49" t="s">
        <v>27</v>
      </c>
      <c r="M82" s="59">
        <v>43885</v>
      </c>
      <c r="N82" s="57"/>
    </row>
    <row r="83" ht="71.1" customHeight="1" spans="1:14">
      <c r="A83" s="48">
        <v>84</v>
      </c>
      <c r="B83" s="51"/>
      <c r="C83" s="38"/>
      <c r="D83" s="74"/>
      <c r="E83" s="84" t="s">
        <v>372</v>
      </c>
      <c r="F83" s="84" t="s">
        <v>373</v>
      </c>
      <c r="G83" s="84" t="s">
        <v>374</v>
      </c>
      <c r="H83" s="69" t="s">
        <v>23</v>
      </c>
      <c r="I83" s="84" t="s">
        <v>375</v>
      </c>
      <c r="J83" s="38" t="s">
        <v>376</v>
      </c>
      <c r="K83" s="38" t="s">
        <v>26</v>
      </c>
      <c r="L83" s="49" t="s">
        <v>27</v>
      </c>
      <c r="M83" s="59">
        <v>43885</v>
      </c>
      <c r="N83" s="57"/>
    </row>
    <row r="84" ht="71.1" customHeight="1" spans="1:14">
      <c r="A84" s="48">
        <v>85</v>
      </c>
      <c r="B84" s="51"/>
      <c r="C84" s="38"/>
      <c r="D84" s="74"/>
      <c r="E84" s="84" t="s">
        <v>377</v>
      </c>
      <c r="F84" s="84" t="s">
        <v>378</v>
      </c>
      <c r="G84" s="84" t="s">
        <v>379</v>
      </c>
      <c r="H84" s="69" t="s">
        <v>23</v>
      </c>
      <c r="I84" s="84" t="s">
        <v>380</v>
      </c>
      <c r="J84" s="38" t="s">
        <v>381</v>
      </c>
      <c r="K84" s="38" t="s">
        <v>26</v>
      </c>
      <c r="L84" s="49" t="s">
        <v>27</v>
      </c>
      <c r="M84" s="59">
        <v>43885</v>
      </c>
      <c r="N84" s="57"/>
    </row>
    <row r="85" ht="71.1" customHeight="1" spans="1:14">
      <c r="A85" s="48">
        <v>86</v>
      </c>
      <c r="B85" s="51"/>
      <c r="C85" s="38"/>
      <c r="D85" s="74"/>
      <c r="E85" s="84" t="s">
        <v>377</v>
      </c>
      <c r="F85" s="84" t="s">
        <v>382</v>
      </c>
      <c r="G85" s="84" t="s">
        <v>383</v>
      </c>
      <c r="H85" s="69" t="s">
        <v>23</v>
      </c>
      <c r="I85" s="84" t="s">
        <v>384</v>
      </c>
      <c r="J85" s="38" t="s">
        <v>385</v>
      </c>
      <c r="K85" s="38" t="s">
        <v>26</v>
      </c>
      <c r="L85" s="49" t="s">
        <v>27</v>
      </c>
      <c r="M85" s="59">
        <v>43885</v>
      </c>
      <c r="N85" s="57"/>
    </row>
    <row r="86" ht="71.1" customHeight="1" spans="1:14">
      <c r="A86" s="48">
        <v>87</v>
      </c>
      <c r="B86" s="51"/>
      <c r="C86" s="38"/>
      <c r="D86" s="74"/>
      <c r="E86" s="84" t="s">
        <v>377</v>
      </c>
      <c r="F86" s="84" t="s">
        <v>386</v>
      </c>
      <c r="G86" s="84" t="s">
        <v>387</v>
      </c>
      <c r="H86" s="69" t="s">
        <v>23</v>
      </c>
      <c r="I86" s="84" t="s">
        <v>388</v>
      </c>
      <c r="J86" s="38" t="s">
        <v>389</v>
      </c>
      <c r="K86" s="38" t="s">
        <v>26</v>
      </c>
      <c r="L86" s="49" t="s">
        <v>27</v>
      </c>
      <c r="M86" s="59">
        <v>43885</v>
      </c>
      <c r="N86" s="57"/>
    </row>
    <row r="87" ht="71.1" customHeight="1" spans="1:14">
      <c r="A87" s="48">
        <v>88</v>
      </c>
      <c r="B87" s="51"/>
      <c r="C87" s="38"/>
      <c r="D87" s="74"/>
      <c r="E87" s="84" t="s">
        <v>377</v>
      </c>
      <c r="F87" s="84" t="s">
        <v>390</v>
      </c>
      <c r="G87" s="84" t="s">
        <v>391</v>
      </c>
      <c r="H87" s="69" t="s">
        <v>23</v>
      </c>
      <c r="I87" s="84" t="s">
        <v>388</v>
      </c>
      <c r="J87" s="38" t="s">
        <v>392</v>
      </c>
      <c r="K87" s="38" t="s">
        <v>26</v>
      </c>
      <c r="L87" s="49" t="s">
        <v>27</v>
      </c>
      <c r="M87" s="59">
        <v>43885</v>
      </c>
      <c r="N87" s="57"/>
    </row>
    <row r="88" ht="71.1" customHeight="1" spans="1:14">
      <c r="A88" s="48">
        <v>89</v>
      </c>
      <c r="B88" s="51"/>
      <c r="C88" s="38"/>
      <c r="D88" s="74"/>
      <c r="E88" s="84" t="s">
        <v>377</v>
      </c>
      <c r="F88" s="84" t="s">
        <v>393</v>
      </c>
      <c r="G88" s="84" t="s">
        <v>394</v>
      </c>
      <c r="H88" s="69" t="s">
        <v>23</v>
      </c>
      <c r="I88" s="84" t="s">
        <v>395</v>
      </c>
      <c r="J88" s="38" t="s">
        <v>396</v>
      </c>
      <c r="K88" s="38" t="s">
        <v>26</v>
      </c>
      <c r="L88" s="49" t="s">
        <v>27</v>
      </c>
      <c r="M88" s="59">
        <v>43885</v>
      </c>
      <c r="N88" s="57"/>
    </row>
    <row r="89" ht="84.95" customHeight="1" spans="1:14">
      <c r="A89" s="48">
        <v>90</v>
      </c>
      <c r="B89" s="51"/>
      <c r="C89" s="38"/>
      <c r="D89" s="74"/>
      <c r="E89" s="84" t="s">
        <v>377</v>
      </c>
      <c r="F89" s="84" t="s">
        <v>397</v>
      </c>
      <c r="G89" s="84" t="s">
        <v>398</v>
      </c>
      <c r="H89" s="69" t="s">
        <v>23</v>
      </c>
      <c r="I89" s="84" t="s">
        <v>395</v>
      </c>
      <c r="J89" s="38" t="s">
        <v>399</v>
      </c>
      <c r="K89" s="38" t="s">
        <v>26</v>
      </c>
      <c r="L89" s="49" t="s">
        <v>27</v>
      </c>
      <c r="M89" s="59">
        <v>43885</v>
      </c>
      <c r="N89" s="57"/>
    </row>
    <row r="90" ht="71.1" customHeight="1" spans="1:14">
      <c r="A90" s="48">
        <v>91</v>
      </c>
      <c r="B90" s="51"/>
      <c r="C90" s="38"/>
      <c r="D90" s="74"/>
      <c r="E90" s="84" t="s">
        <v>377</v>
      </c>
      <c r="F90" s="84" t="s">
        <v>400</v>
      </c>
      <c r="G90" s="84" t="s">
        <v>401</v>
      </c>
      <c r="H90" s="69" t="s">
        <v>23</v>
      </c>
      <c r="I90" s="84" t="s">
        <v>402</v>
      </c>
      <c r="J90" s="38" t="s">
        <v>403</v>
      </c>
      <c r="K90" s="38" t="s">
        <v>26</v>
      </c>
      <c r="L90" s="49" t="s">
        <v>27</v>
      </c>
      <c r="M90" s="59">
        <v>43885</v>
      </c>
      <c r="N90" s="57"/>
    </row>
    <row r="91" ht="71.1" customHeight="1" spans="1:14">
      <c r="A91" s="48">
        <v>92</v>
      </c>
      <c r="B91" s="51"/>
      <c r="C91" s="38"/>
      <c r="D91" s="74"/>
      <c r="E91" s="84" t="s">
        <v>377</v>
      </c>
      <c r="F91" s="84" t="s">
        <v>404</v>
      </c>
      <c r="G91" s="84" t="s">
        <v>405</v>
      </c>
      <c r="H91" s="69" t="s">
        <v>23</v>
      </c>
      <c r="I91" s="84" t="s">
        <v>406</v>
      </c>
      <c r="J91" s="38" t="s">
        <v>407</v>
      </c>
      <c r="K91" s="38" t="s">
        <v>26</v>
      </c>
      <c r="L91" s="49" t="s">
        <v>27</v>
      </c>
      <c r="M91" s="59">
        <v>43885</v>
      </c>
      <c r="N91" s="57"/>
    </row>
    <row r="92" ht="71.1" customHeight="1" spans="1:14">
      <c r="A92" s="48">
        <v>93</v>
      </c>
      <c r="B92" s="51"/>
      <c r="C92" s="38"/>
      <c r="D92" s="74" t="s">
        <v>408</v>
      </c>
      <c r="E92" s="84" t="s">
        <v>409</v>
      </c>
      <c r="F92" s="84" t="s">
        <v>410</v>
      </c>
      <c r="G92" s="84" t="s">
        <v>411</v>
      </c>
      <c r="H92" s="69" t="s">
        <v>23</v>
      </c>
      <c r="I92" s="84" t="s">
        <v>412</v>
      </c>
      <c r="J92" s="38" t="s">
        <v>413</v>
      </c>
      <c r="K92" s="38" t="s">
        <v>26</v>
      </c>
      <c r="L92" s="49" t="s">
        <v>27</v>
      </c>
      <c r="M92" s="59">
        <v>43885</v>
      </c>
      <c r="N92" s="57"/>
    </row>
    <row r="93" ht="71.1" customHeight="1" spans="1:14">
      <c r="A93" s="48">
        <v>94</v>
      </c>
      <c r="B93" s="51"/>
      <c r="C93" s="38"/>
      <c r="D93" s="74"/>
      <c r="E93" s="84" t="s">
        <v>409</v>
      </c>
      <c r="F93" s="84" t="s">
        <v>414</v>
      </c>
      <c r="G93" s="84" t="s">
        <v>415</v>
      </c>
      <c r="H93" s="69" t="s">
        <v>23</v>
      </c>
      <c r="I93" s="84" t="s">
        <v>416</v>
      </c>
      <c r="J93" s="38" t="s">
        <v>417</v>
      </c>
      <c r="K93" s="38" t="s">
        <v>26</v>
      </c>
      <c r="L93" s="49" t="s">
        <v>27</v>
      </c>
      <c r="M93" s="59">
        <v>43885</v>
      </c>
      <c r="N93" s="57"/>
    </row>
    <row r="94" ht="71.1" customHeight="1" spans="1:14">
      <c r="A94" s="48">
        <v>95</v>
      </c>
      <c r="B94" s="51"/>
      <c r="C94" s="38"/>
      <c r="D94" s="74"/>
      <c r="E94" s="84" t="s">
        <v>409</v>
      </c>
      <c r="F94" s="84" t="s">
        <v>418</v>
      </c>
      <c r="G94" s="84" t="s">
        <v>419</v>
      </c>
      <c r="H94" s="69" t="s">
        <v>23</v>
      </c>
      <c r="I94" s="84" t="s">
        <v>388</v>
      </c>
      <c r="J94" s="38" t="s">
        <v>420</v>
      </c>
      <c r="K94" s="38" t="s">
        <v>26</v>
      </c>
      <c r="L94" s="49" t="s">
        <v>27</v>
      </c>
      <c r="M94" s="59">
        <v>43885</v>
      </c>
      <c r="N94" s="57"/>
    </row>
    <row r="95" ht="71.1" customHeight="1" spans="1:14">
      <c r="A95" s="48">
        <v>96</v>
      </c>
      <c r="B95" s="51"/>
      <c r="C95" s="38"/>
      <c r="D95" s="74"/>
      <c r="E95" s="84" t="s">
        <v>409</v>
      </c>
      <c r="F95" s="84" t="s">
        <v>421</v>
      </c>
      <c r="G95" s="84" t="s">
        <v>422</v>
      </c>
      <c r="H95" s="69" t="s">
        <v>23</v>
      </c>
      <c r="I95" s="84" t="s">
        <v>388</v>
      </c>
      <c r="J95" s="38" t="s">
        <v>423</v>
      </c>
      <c r="K95" s="38" t="s">
        <v>26</v>
      </c>
      <c r="L95" s="49" t="s">
        <v>27</v>
      </c>
      <c r="M95" s="59">
        <v>43885</v>
      </c>
      <c r="N95" s="57"/>
    </row>
    <row r="96" ht="71.1" customHeight="1" spans="1:14">
      <c r="A96" s="48">
        <v>97</v>
      </c>
      <c r="B96" s="51"/>
      <c r="C96" s="38"/>
      <c r="D96" s="74"/>
      <c r="E96" s="84" t="s">
        <v>409</v>
      </c>
      <c r="F96" s="84" t="s">
        <v>424</v>
      </c>
      <c r="G96" s="84" t="s">
        <v>425</v>
      </c>
      <c r="H96" s="69" t="s">
        <v>23</v>
      </c>
      <c r="I96" s="84" t="s">
        <v>395</v>
      </c>
      <c r="J96" s="38" t="s">
        <v>426</v>
      </c>
      <c r="K96" s="38" t="s">
        <v>26</v>
      </c>
      <c r="L96" s="49" t="s">
        <v>27</v>
      </c>
      <c r="M96" s="59">
        <v>43885</v>
      </c>
      <c r="N96" s="57"/>
    </row>
    <row r="97" ht="71.1" customHeight="1" spans="1:14">
      <c r="A97" s="48">
        <v>98</v>
      </c>
      <c r="B97" s="51"/>
      <c r="C97" s="38"/>
      <c r="D97" s="74"/>
      <c r="E97" s="84" t="s">
        <v>409</v>
      </c>
      <c r="F97" s="84" t="s">
        <v>427</v>
      </c>
      <c r="G97" s="84" t="s">
        <v>428</v>
      </c>
      <c r="H97" s="69" t="s">
        <v>23</v>
      </c>
      <c r="I97" s="84" t="s">
        <v>395</v>
      </c>
      <c r="J97" s="38" t="s">
        <v>429</v>
      </c>
      <c r="K97" s="38" t="s">
        <v>26</v>
      </c>
      <c r="L97" s="49" t="s">
        <v>27</v>
      </c>
      <c r="M97" s="59">
        <v>43885</v>
      </c>
      <c r="N97" s="57"/>
    </row>
    <row r="98" ht="71.1" customHeight="1" spans="1:14">
      <c r="A98" s="48">
        <v>99</v>
      </c>
      <c r="B98" s="51"/>
      <c r="C98" s="38"/>
      <c r="D98" s="74"/>
      <c r="E98" s="84" t="s">
        <v>409</v>
      </c>
      <c r="F98" s="84" t="s">
        <v>430</v>
      </c>
      <c r="G98" s="84" t="s">
        <v>431</v>
      </c>
      <c r="H98" s="69" t="s">
        <v>23</v>
      </c>
      <c r="I98" s="84" t="s">
        <v>402</v>
      </c>
      <c r="J98" s="38" t="s">
        <v>432</v>
      </c>
      <c r="K98" s="38" t="s">
        <v>26</v>
      </c>
      <c r="L98" s="49" t="s">
        <v>27</v>
      </c>
      <c r="M98" s="59">
        <v>43885</v>
      </c>
      <c r="N98" s="57"/>
    </row>
    <row r="99" ht="71.1" customHeight="1" spans="1:14">
      <c r="A99" s="48">
        <v>100</v>
      </c>
      <c r="B99" s="51"/>
      <c r="C99" s="38"/>
      <c r="D99" s="74"/>
      <c r="E99" s="84" t="s">
        <v>409</v>
      </c>
      <c r="F99" s="84" t="s">
        <v>433</v>
      </c>
      <c r="G99" s="84" t="s">
        <v>434</v>
      </c>
      <c r="H99" s="69" t="s">
        <v>23</v>
      </c>
      <c r="I99" s="84" t="s">
        <v>435</v>
      </c>
      <c r="J99" s="38" t="s">
        <v>436</v>
      </c>
      <c r="K99" s="38" t="s">
        <v>26</v>
      </c>
      <c r="L99" s="49" t="s">
        <v>27</v>
      </c>
      <c r="M99" s="59">
        <v>43885</v>
      </c>
      <c r="N99" s="57"/>
    </row>
    <row r="100" ht="71.1" customHeight="1" spans="1:14">
      <c r="A100" s="48">
        <v>101</v>
      </c>
      <c r="B100" s="51"/>
      <c r="C100" s="38"/>
      <c r="D100" s="38" t="s">
        <v>437</v>
      </c>
      <c r="E100" s="84" t="s">
        <v>438</v>
      </c>
      <c r="F100" s="84" t="s">
        <v>439</v>
      </c>
      <c r="G100" s="84" t="s">
        <v>440</v>
      </c>
      <c r="H100" s="69" t="s">
        <v>23</v>
      </c>
      <c r="I100" s="84" t="s">
        <v>441</v>
      </c>
      <c r="J100" s="38" t="s">
        <v>442</v>
      </c>
      <c r="K100" s="38" t="s">
        <v>26</v>
      </c>
      <c r="L100" s="49" t="s">
        <v>27</v>
      </c>
      <c r="M100" s="59">
        <v>43885</v>
      </c>
      <c r="N100" s="57"/>
    </row>
    <row r="101" ht="71.1" customHeight="1" spans="1:14">
      <c r="A101" s="48">
        <v>102</v>
      </c>
      <c r="B101" s="51"/>
      <c r="C101" s="38"/>
      <c r="D101" s="38" t="s">
        <v>443</v>
      </c>
      <c r="E101" s="84" t="s">
        <v>444</v>
      </c>
      <c r="F101" s="84" t="s">
        <v>445</v>
      </c>
      <c r="G101" s="84" t="s">
        <v>446</v>
      </c>
      <c r="H101" s="69" t="s">
        <v>23</v>
      </c>
      <c r="I101" s="84" t="s">
        <v>447</v>
      </c>
      <c r="J101" s="38" t="s">
        <v>448</v>
      </c>
      <c r="K101" s="38" t="s">
        <v>26</v>
      </c>
      <c r="L101" s="49" t="s">
        <v>27</v>
      </c>
      <c r="M101" s="59">
        <v>43885</v>
      </c>
      <c r="N101" s="57"/>
    </row>
    <row r="102" ht="71.1" customHeight="1" spans="1:14">
      <c r="A102" s="48">
        <v>103</v>
      </c>
      <c r="B102" s="51"/>
      <c r="C102" s="38"/>
      <c r="D102" s="38" t="s">
        <v>449</v>
      </c>
      <c r="E102" s="84" t="s">
        <v>450</v>
      </c>
      <c r="F102" s="84" t="s">
        <v>451</v>
      </c>
      <c r="G102" s="84" t="s">
        <v>452</v>
      </c>
      <c r="H102" s="69" t="s">
        <v>23</v>
      </c>
      <c r="I102" s="84" t="s">
        <v>453</v>
      </c>
      <c r="J102" s="38" t="s">
        <v>454</v>
      </c>
      <c r="K102" s="38" t="s">
        <v>26</v>
      </c>
      <c r="L102" s="49" t="s">
        <v>27</v>
      </c>
      <c r="M102" s="59">
        <v>43885</v>
      </c>
      <c r="N102" s="57"/>
    </row>
    <row r="103" ht="71.1" customHeight="1" spans="1:14">
      <c r="A103" s="48">
        <v>104</v>
      </c>
      <c r="B103" s="51"/>
      <c r="C103" s="38"/>
      <c r="D103" s="38" t="s">
        <v>455</v>
      </c>
      <c r="E103" s="84" t="s">
        <v>456</v>
      </c>
      <c r="F103" s="84" t="s">
        <v>457</v>
      </c>
      <c r="G103" s="84" t="s">
        <v>458</v>
      </c>
      <c r="H103" s="69" t="s">
        <v>23</v>
      </c>
      <c r="I103" s="84" t="s">
        <v>459</v>
      </c>
      <c r="J103" s="38" t="s">
        <v>460</v>
      </c>
      <c r="K103" s="38" t="s">
        <v>26</v>
      </c>
      <c r="L103" s="49" t="s">
        <v>27</v>
      </c>
      <c r="M103" s="59">
        <v>43885</v>
      </c>
      <c r="N103" s="57"/>
    </row>
    <row r="104" ht="71.1" customHeight="1" spans="1:14">
      <c r="A104" s="48">
        <v>105</v>
      </c>
      <c r="B104" s="51"/>
      <c r="C104" s="38"/>
      <c r="D104" s="74" t="s">
        <v>461</v>
      </c>
      <c r="E104" s="84" t="s">
        <v>462</v>
      </c>
      <c r="F104" s="84" t="s">
        <v>463</v>
      </c>
      <c r="G104" s="84" t="s">
        <v>464</v>
      </c>
      <c r="H104" s="69" t="s">
        <v>23</v>
      </c>
      <c r="I104" s="84" t="s">
        <v>465</v>
      </c>
      <c r="J104" s="38" t="s">
        <v>466</v>
      </c>
      <c r="K104" s="38" t="s">
        <v>26</v>
      </c>
      <c r="L104" s="49" t="s">
        <v>27</v>
      </c>
      <c r="M104" s="59">
        <v>43885</v>
      </c>
      <c r="N104" s="57"/>
    </row>
    <row r="105" ht="71.1" customHeight="1" spans="1:14">
      <c r="A105" s="48">
        <v>106</v>
      </c>
      <c r="B105" s="51"/>
      <c r="C105" s="38"/>
      <c r="D105" s="74"/>
      <c r="E105" s="84" t="s">
        <v>462</v>
      </c>
      <c r="F105" s="84" t="s">
        <v>467</v>
      </c>
      <c r="G105" s="84" t="s">
        <v>468</v>
      </c>
      <c r="H105" s="69" t="s">
        <v>23</v>
      </c>
      <c r="I105" s="84" t="s">
        <v>469</v>
      </c>
      <c r="J105" s="38" t="s">
        <v>470</v>
      </c>
      <c r="K105" s="38" t="s">
        <v>26</v>
      </c>
      <c r="L105" s="49" t="s">
        <v>27</v>
      </c>
      <c r="M105" s="59">
        <v>43885</v>
      </c>
      <c r="N105" s="57"/>
    </row>
    <row r="106" ht="71.1" customHeight="1" spans="1:14">
      <c r="A106" s="48">
        <v>107</v>
      </c>
      <c r="B106" s="51"/>
      <c r="C106" s="38"/>
      <c r="D106" s="38" t="s">
        <v>471</v>
      </c>
      <c r="E106" s="84" t="s">
        <v>438</v>
      </c>
      <c r="F106" s="84" t="s">
        <v>472</v>
      </c>
      <c r="G106" s="84" t="s">
        <v>473</v>
      </c>
      <c r="H106" s="69" t="s">
        <v>23</v>
      </c>
      <c r="I106" s="84" t="s">
        <v>474</v>
      </c>
      <c r="J106" s="38" t="s">
        <v>475</v>
      </c>
      <c r="K106" s="38" t="s">
        <v>26</v>
      </c>
      <c r="L106" s="49" t="s">
        <v>27</v>
      </c>
      <c r="M106" s="59">
        <v>43885</v>
      </c>
      <c r="N106" s="57"/>
    </row>
    <row r="107" ht="71.1" customHeight="1" spans="1:14">
      <c r="A107" s="48">
        <v>108</v>
      </c>
      <c r="B107" s="51"/>
      <c r="C107" s="38" t="s">
        <v>476</v>
      </c>
      <c r="D107" s="74" t="s">
        <v>477</v>
      </c>
      <c r="E107" s="84" t="s">
        <v>478</v>
      </c>
      <c r="F107" s="84" t="s">
        <v>479</v>
      </c>
      <c r="G107" s="84" t="s">
        <v>480</v>
      </c>
      <c r="H107" s="69" t="s">
        <v>481</v>
      </c>
      <c r="I107" s="84" t="s">
        <v>482</v>
      </c>
      <c r="J107" s="38" t="s">
        <v>483</v>
      </c>
      <c r="K107" s="38" t="s">
        <v>26</v>
      </c>
      <c r="L107" s="49" t="s">
        <v>27</v>
      </c>
      <c r="M107" s="59">
        <v>43885</v>
      </c>
      <c r="N107" s="57"/>
    </row>
    <row r="108" ht="71.1" customHeight="1" spans="1:14">
      <c r="A108" s="48">
        <v>109</v>
      </c>
      <c r="B108" s="51"/>
      <c r="C108" s="38"/>
      <c r="D108" s="74"/>
      <c r="E108" s="84" t="s">
        <v>478</v>
      </c>
      <c r="F108" s="84" t="s">
        <v>484</v>
      </c>
      <c r="G108" s="84" t="s">
        <v>485</v>
      </c>
      <c r="H108" s="69" t="s">
        <v>481</v>
      </c>
      <c r="I108" s="84" t="s">
        <v>482</v>
      </c>
      <c r="J108" s="38" t="s">
        <v>486</v>
      </c>
      <c r="K108" s="38" t="s">
        <v>26</v>
      </c>
      <c r="L108" s="49" t="s">
        <v>27</v>
      </c>
      <c r="M108" s="59">
        <v>43885</v>
      </c>
      <c r="N108" s="57"/>
    </row>
    <row r="109" ht="71.1" customHeight="1" spans="1:14">
      <c r="A109" s="48">
        <v>110</v>
      </c>
      <c r="B109" s="51"/>
      <c r="C109" s="38"/>
      <c r="D109" s="74"/>
      <c r="E109" s="84" t="s">
        <v>478</v>
      </c>
      <c r="F109" s="84" t="s">
        <v>487</v>
      </c>
      <c r="G109" s="84" t="s">
        <v>488</v>
      </c>
      <c r="H109" s="69" t="s">
        <v>481</v>
      </c>
      <c r="I109" s="84" t="s">
        <v>489</v>
      </c>
      <c r="J109" s="38" t="s">
        <v>490</v>
      </c>
      <c r="K109" s="38" t="s">
        <v>26</v>
      </c>
      <c r="L109" s="49" t="s">
        <v>27</v>
      </c>
      <c r="M109" s="59">
        <v>43885</v>
      </c>
      <c r="N109" s="57"/>
    </row>
    <row r="110" ht="71.1" customHeight="1" spans="1:14">
      <c r="A110" s="48">
        <v>111</v>
      </c>
      <c r="B110" s="51"/>
      <c r="C110" s="38"/>
      <c r="D110" s="74"/>
      <c r="E110" s="84" t="s">
        <v>478</v>
      </c>
      <c r="F110" s="84" t="s">
        <v>491</v>
      </c>
      <c r="G110" s="84" t="s">
        <v>492</v>
      </c>
      <c r="H110" s="69" t="s">
        <v>481</v>
      </c>
      <c r="I110" s="84" t="s">
        <v>493</v>
      </c>
      <c r="J110" s="38" t="s">
        <v>494</v>
      </c>
      <c r="K110" s="38" t="s">
        <v>26</v>
      </c>
      <c r="L110" s="49" t="s">
        <v>27</v>
      </c>
      <c r="M110" s="59">
        <v>43885</v>
      </c>
      <c r="N110" s="57"/>
    </row>
    <row r="111" ht="71.1" customHeight="1" spans="1:14">
      <c r="A111" s="48">
        <v>112</v>
      </c>
      <c r="B111" s="51"/>
      <c r="C111" s="38"/>
      <c r="D111" s="74"/>
      <c r="E111" s="84" t="s">
        <v>478</v>
      </c>
      <c r="F111" s="84" t="s">
        <v>495</v>
      </c>
      <c r="G111" s="84" t="s">
        <v>496</v>
      </c>
      <c r="H111" s="69" t="s">
        <v>481</v>
      </c>
      <c r="I111" s="84" t="s">
        <v>497</v>
      </c>
      <c r="J111" s="38" t="s">
        <v>498</v>
      </c>
      <c r="K111" s="38" t="s">
        <v>26</v>
      </c>
      <c r="L111" s="49" t="s">
        <v>27</v>
      </c>
      <c r="M111" s="59">
        <v>43885</v>
      </c>
      <c r="N111" s="57"/>
    </row>
    <row r="112" ht="71.1" customHeight="1" spans="1:14">
      <c r="A112" s="48">
        <v>113</v>
      </c>
      <c r="B112" s="51"/>
      <c r="C112" s="38"/>
      <c r="D112" s="74"/>
      <c r="E112" s="84" t="s">
        <v>478</v>
      </c>
      <c r="F112" s="84" t="s">
        <v>499</v>
      </c>
      <c r="G112" s="84" t="s">
        <v>500</v>
      </c>
      <c r="H112" s="69" t="s">
        <v>481</v>
      </c>
      <c r="I112" s="84" t="s">
        <v>501</v>
      </c>
      <c r="J112" s="38" t="s">
        <v>502</v>
      </c>
      <c r="K112" s="38" t="s">
        <v>26</v>
      </c>
      <c r="L112" s="49" t="s">
        <v>27</v>
      </c>
      <c r="M112" s="59">
        <v>43885</v>
      </c>
      <c r="N112" s="57"/>
    </row>
    <row r="113" ht="71.1" customHeight="1" spans="1:14">
      <c r="A113" s="48">
        <v>114</v>
      </c>
      <c r="B113" s="51"/>
      <c r="C113" s="38"/>
      <c r="D113" s="74"/>
      <c r="E113" s="84" t="s">
        <v>478</v>
      </c>
      <c r="F113" s="84" t="s">
        <v>503</v>
      </c>
      <c r="G113" s="84" t="s">
        <v>504</v>
      </c>
      <c r="H113" s="69" t="s">
        <v>481</v>
      </c>
      <c r="I113" s="84" t="s">
        <v>505</v>
      </c>
      <c r="J113" s="38" t="s">
        <v>506</v>
      </c>
      <c r="K113" s="38" t="s">
        <v>26</v>
      </c>
      <c r="L113" s="49" t="s">
        <v>27</v>
      </c>
      <c r="M113" s="59">
        <v>43885</v>
      </c>
      <c r="N113" s="57"/>
    </row>
    <row r="114" ht="71.1" customHeight="1" spans="1:14">
      <c r="A114" s="48">
        <v>115</v>
      </c>
      <c r="B114" s="51"/>
      <c r="C114" s="38"/>
      <c r="D114" s="74" t="s">
        <v>437</v>
      </c>
      <c r="E114" s="84" t="s">
        <v>478</v>
      </c>
      <c r="F114" s="84" t="s">
        <v>507</v>
      </c>
      <c r="G114" s="84" t="s">
        <v>508</v>
      </c>
      <c r="H114" s="69" t="s">
        <v>481</v>
      </c>
      <c r="I114" s="84" t="s">
        <v>509</v>
      </c>
      <c r="J114" s="38" t="s">
        <v>510</v>
      </c>
      <c r="K114" s="38" t="s">
        <v>26</v>
      </c>
      <c r="L114" s="49" t="s">
        <v>27</v>
      </c>
      <c r="M114" s="59">
        <v>43885</v>
      </c>
      <c r="N114" s="57"/>
    </row>
    <row r="115" ht="71.1" customHeight="1" spans="1:14">
      <c r="A115" s="48">
        <v>116</v>
      </c>
      <c r="B115" s="51"/>
      <c r="C115" s="38"/>
      <c r="D115" s="74"/>
      <c r="E115" s="84" t="s">
        <v>478</v>
      </c>
      <c r="F115" s="84" t="s">
        <v>511</v>
      </c>
      <c r="G115" s="84" t="s">
        <v>512</v>
      </c>
      <c r="H115" s="69" t="s">
        <v>481</v>
      </c>
      <c r="I115" s="84" t="s">
        <v>509</v>
      </c>
      <c r="J115" s="38" t="s">
        <v>513</v>
      </c>
      <c r="K115" s="38" t="s">
        <v>26</v>
      </c>
      <c r="L115" s="49" t="s">
        <v>27</v>
      </c>
      <c r="M115" s="59">
        <v>43885</v>
      </c>
      <c r="N115" s="57"/>
    </row>
    <row r="116" ht="71.1" customHeight="1" spans="1:14">
      <c r="A116" s="48">
        <v>117</v>
      </c>
      <c r="B116" s="51"/>
      <c r="C116" s="38"/>
      <c r="D116" s="74"/>
      <c r="E116" s="84" t="s">
        <v>478</v>
      </c>
      <c r="F116" s="84" t="s">
        <v>514</v>
      </c>
      <c r="G116" s="84" t="s">
        <v>515</v>
      </c>
      <c r="H116" s="69" t="s">
        <v>481</v>
      </c>
      <c r="I116" s="84" t="s">
        <v>516</v>
      </c>
      <c r="J116" s="38" t="s">
        <v>517</v>
      </c>
      <c r="K116" s="49" t="s">
        <v>26</v>
      </c>
      <c r="L116" s="49" t="s">
        <v>27</v>
      </c>
      <c r="M116" s="59">
        <v>43885</v>
      </c>
      <c r="N116" s="57"/>
    </row>
    <row r="117" ht="71.1" customHeight="1" spans="1:14">
      <c r="A117" s="48">
        <v>118</v>
      </c>
      <c r="B117" s="51"/>
      <c r="C117" s="38"/>
      <c r="D117" s="74"/>
      <c r="E117" s="84" t="s">
        <v>478</v>
      </c>
      <c r="F117" s="84" t="s">
        <v>518</v>
      </c>
      <c r="G117" s="84" t="s">
        <v>519</v>
      </c>
      <c r="H117" s="69" t="s">
        <v>481</v>
      </c>
      <c r="I117" s="84" t="s">
        <v>520</v>
      </c>
      <c r="J117" s="38" t="s">
        <v>521</v>
      </c>
      <c r="K117" s="49" t="s">
        <v>26</v>
      </c>
      <c r="L117" s="49" t="s">
        <v>27</v>
      </c>
      <c r="M117" s="59">
        <v>43885</v>
      </c>
      <c r="N117" s="57"/>
    </row>
    <row r="118" ht="71.1" customHeight="1" spans="1:14">
      <c r="A118" s="48">
        <v>119</v>
      </c>
      <c r="B118" s="51"/>
      <c r="C118" s="38"/>
      <c r="D118" s="74" t="s">
        <v>522</v>
      </c>
      <c r="E118" s="84" t="s">
        <v>478</v>
      </c>
      <c r="F118" s="84" t="s">
        <v>523</v>
      </c>
      <c r="G118" s="84" t="s">
        <v>524</v>
      </c>
      <c r="H118" s="69" t="s">
        <v>481</v>
      </c>
      <c r="I118" s="84" t="s">
        <v>525</v>
      </c>
      <c r="J118" s="38" t="s">
        <v>526</v>
      </c>
      <c r="K118" s="38" t="s">
        <v>26</v>
      </c>
      <c r="L118" s="49" t="s">
        <v>27</v>
      </c>
      <c r="M118" s="59">
        <v>43885</v>
      </c>
      <c r="N118" s="57"/>
    </row>
    <row r="119" ht="71.1" customHeight="1" spans="1:14">
      <c r="A119" s="48">
        <v>120</v>
      </c>
      <c r="B119" s="51"/>
      <c r="C119" s="38"/>
      <c r="D119" s="74"/>
      <c r="E119" s="84" t="s">
        <v>527</v>
      </c>
      <c r="F119" s="84" t="s">
        <v>523</v>
      </c>
      <c r="G119" s="84" t="s">
        <v>528</v>
      </c>
      <c r="H119" s="69" t="s">
        <v>481</v>
      </c>
      <c r="I119" s="84" t="s">
        <v>525</v>
      </c>
      <c r="J119" s="38" t="s">
        <v>529</v>
      </c>
      <c r="K119" s="38" t="s">
        <v>26</v>
      </c>
      <c r="L119" s="49" t="s">
        <v>27</v>
      </c>
      <c r="M119" s="59">
        <v>43885</v>
      </c>
      <c r="N119" s="57"/>
    </row>
    <row r="120" ht="71.1" customHeight="1" spans="1:14">
      <c r="A120" s="48">
        <v>121</v>
      </c>
      <c r="B120" s="51"/>
      <c r="C120" s="38"/>
      <c r="D120" s="74" t="s">
        <v>530</v>
      </c>
      <c r="E120" s="84" t="s">
        <v>527</v>
      </c>
      <c r="F120" s="84" t="s">
        <v>531</v>
      </c>
      <c r="G120" s="84" t="s">
        <v>532</v>
      </c>
      <c r="H120" s="69" t="s">
        <v>481</v>
      </c>
      <c r="I120" s="84" t="s">
        <v>533</v>
      </c>
      <c r="J120" s="38" t="s">
        <v>534</v>
      </c>
      <c r="K120" s="49" t="s">
        <v>26</v>
      </c>
      <c r="L120" s="49" t="s">
        <v>27</v>
      </c>
      <c r="M120" s="59">
        <v>43885</v>
      </c>
      <c r="N120" s="57"/>
    </row>
    <row r="121" ht="71.1" customHeight="1" spans="1:14">
      <c r="A121" s="48">
        <v>122</v>
      </c>
      <c r="B121" s="51"/>
      <c r="C121" s="38"/>
      <c r="D121" s="74"/>
      <c r="E121" s="84" t="s">
        <v>527</v>
      </c>
      <c r="F121" s="84" t="s">
        <v>535</v>
      </c>
      <c r="G121" s="84" t="s">
        <v>519</v>
      </c>
      <c r="H121" s="69" t="s">
        <v>481</v>
      </c>
      <c r="I121" s="84" t="s">
        <v>536</v>
      </c>
      <c r="J121" s="38" t="s">
        <v>537</v>
      </c>
      <c r="K121" s="49" t="s">
        <v>26</v>
      </c>
      <c r="L121" s="49" t="s">
        <v>27</v>
      </c>
      <c r="M121" s="59">
        <v>43885</v>
      </c>
      <c r="N121" s="57"/>
    </row>
    <row r="122" ht="71.1" customHeight="1" spans="1:14">
      <c r="A122" s="48">
        <v>123</v>
      </c>
      <c r="B122" s="51"/>
      <c r="C122" s="38"/>
      <c r="D122" s="74"/>
      <c r="E122" s="84" t="s">
        <v>527</v>
      </c>
      <c r="F122" s="84" t="s">
        <v>538</v>
      </c>
      <c r="G122" s="84" t="s">
        <v>539</v>
      </c>
      <c r="H122" s="69" t="s">
        <v>481</v>
      </c>
      <c r="I122" s="84" t="s">
        <v>540</v>
      </c>
      <c r="J122" s="38" t="s">
        <v>541</v>
      </c>
      <c r="K122" s="38" t="s">
        <v>26</v>
      </c>
      <c r="L122" s="49" t="s">
        <v>27</v>
      </c>
      <c r="M122" s="59">
        <v>43885</v>
      </c>
      <c r="N122" s="57"/>
    </row>
    <row r="123" ht="71.1" customHeight="1" spans="1:14">
      <c r="A123" s="48">
        <v>124</v>
      </c>
      <c r="B123" s="51"/>
      <c r="C123" s="38"/>
      <c r="D123" s="74"/>
      <c r="E123" s="84" t="s">
        <v>527</v>
      </c>
      <c r="F123" s="84" t="s">
        <v>542</v>
      </c>
      <c r="G123" s="84" t="s">
        <v>543</v>
      </c>
      <c r="H123" s="69" t="s">
        <v>481</v>
      </c>
      <c r="I123" s="84" t="s">
        <v>540</v>
      </c>
      <c r="J123" s="38" t="s">
        <v>544</v>
      </c>
      <c r="K123" s="38" t="s">
        <v>26</v>
      </c>
      <c r="L123" s="49" t="s">
        <v>27</v>
      </c>
      <c r="M123" s="59">
        <v>43885</v>
      </c>
      <c r="N123" s="57"/>
    </row>
    <row r="124" ht="71.1" customHeight="1" spans="1:14">
      <c r="A124" s="48">
        <v>125</v>
      </c>
      <c r="B124" s="51"/>
      <c r="C124" s="38"/>
      <c r="D124" s="74"/>
      <c r="E124" s="84" t="s">
        <v>527</v>
      </c>
      <c r="F124" s="84" t="s">
        <v>545</v>
      </c>
      <c r="G124" s="84" t="s">
        <v>546</v>
      </c>
      <c r="H124" s="69" t="s">
        <v>481</v>
      </c>
      <c r="I124" s="84" t="s">
        <v>540</v>
      </c>
      <c r="J124" s="38" t="s">
        <v>547</v>
      </c>
      <c r="K124" s="38" t="s">
        <v>26</v>
      </c>
      <c r="L124" s="49" t="s">
        <v>27</v>
      </c>
      <c r="M124" s="59">
        <v>43885</v>
      </c>
      <c r="N124" s="57"/>
    </row>
    <row r="125" ht="71.1" customHeight="1" spans="1:14">
      <c r="A125" s="48">
        <v>126</v>
      </c>
      <c r="B125" s="51"/>
      <c r="C125" s="38"/>
      <c r="D125" s="74"/>
      <c r="E125" s="84" t="s">
        <v>527</v>
      </c>
      <c r="F125" s="84" t="s">
        <v>548</v>
      </c>
      <c r="G125" s="84" t="s">
        <v>549</v>
      </c>
      <c r="H125" s="69" t="s">
        <v>481</v>
      </c>
      <c r="I125" s="84" t="s">
        <v>540</v>
      </c>
      <c r="J125" s="38" t="s">
        <v>550</v>
      </c>
      <c r="K125" s="38" t="s">
        <v>26</v>
      </c>
      <c r="L125" s="49" t="s">
        <v>27</v>
      </c>
      <c r="M125" s="59">
        <v>43885</v>
      </c>
      <c r="N125" s="57"/>
    </row>
    <row r="126" ht="71.1" customHeight="1" spans="1:14">
      <c r="A126" s="48">
        <v>127</v>
      </c>
      <c r="B126" s="51"/>
      <c r="C126" s="38"/>
      <c r="D126" s="74"/>
      <c r="E126" s="84" t="s">
        <v>527</v>
      </c>
      <c r="F126" s="84" t="s">
        <v>551</v>
      </c>
      <c r="G126" s="84" t="s">
        <v>552</v>
      </c>
      <c r="H126" s="69" t="s">
        <v>481</v>
      </c>
      <c r="I126" s="84" t="s">
        <v>516</v>
      </c>
      <c r="J126" s="38" t="s">
        <v>553</v>
      </c>
      <c r="K126" s="38" t="s">
        <v>26</v>
      </c>
      <c r="L126" s="49" t="s">
        <v>27</v>
      </c>
      <c r="M126" s="59">
        <v>43885</v>
      </c>
      <c r="N126" s="57"/>
    </row>
    <row r="127" ht="71.1" customHeight="1" spans="1:14">
      <c r="A127" s="48"/>
      <c r="B127" s="51"/>
      <c r="C127" s="38" t="s">
        <v>554</v>
      </c>
      <c r="D127" s="74" t="s">
        <v>555</v>
      </c>
      <c r="E127" s="84" t="s">
        <v>556</v>
      </c>
      <c r="F127" s="84" t="s">
        <v>557</v>
      </c>
      <c r="G127" s="84" t="s">
        <v>558</v>
      </c>
      <c r="H127" s="69" t="s">
        <v>559</v>
      </c>
      <c r="I127" s="84" t="s">
        <v>560</v>
      </c>
      <c r="J127" s="38" t="s">
        <v>561</v>
      </c>
      <c r="K127" s="38" t="s">
        <v>26</v>
      </c>
      <c r="L127" s="49" t="s">
        <v>27</v>
      </c>
      <c r="M127" s="59">
        <v>43885</v>
      </c>
      <c r="N127" s="57"/>
    </row>
    <row r="128" ht="71.1" customHeight="1" spans="1:14">
      <c r="A128" s="48"/>
      <c r="B128" s="51"/>
      <c r="C128" s="38"/>
      <c r="D128" s="74"/>
      <c r="E128" s="84" t="s">
        <v>556</v>
      </c>
      <c r="F128" s="84" t="s">
        <v>562</v>
      </c>
      <c r="G128" s="84" t="s">
        <v>563</v>
      </c>
      <c r="H128" s="69" t="s">
        <v>23</v>
      </c>
      <c r="I128" s="84" t="s">
        <v>564</v>
      </c>
      <c r="J128" s="38" t="s">
        <v>561</v>
      </c>
      <c r="K128" s="38" t="s">
        <v>26</v>
      </c>
      <c r="L128" s="49" t="s">
        <v>27</v>
      </c>
      <c r="M128" s="59">
        <v>43885</v>
      </c>
      <c r="N128" s="57"/>
    </row>
    <row r="129" ht="71.1" customHeight="1" spans="1:14">
      <c r="A129" s="48"/>
      <c r="B129" s="51"/>
      <c r="C129" s="38"/>
      <c r="D129" s="74"/>
      <c r="E129" s="84" t="s">
        <v>556</v>
      </c>
      <c r="F129" s="84" t="s">
        <v>565</v>
      </c>
      <c r="G129" s="84" t="s">
        <v>566</v>
      </c>
      <c r="H129" s="69" t="s">
        <v>23</v>
      </c>
      <c r="I129" s="84" t="s">
        <v>567</v>
      </c>
      <c r="J129" s="38" t="s">
        <v>561</v>
      </c>
      <c r="K129" s="38" t="s">
        <v>26</v>
      </c>
      <c r="L129" s="49" t="s">
        <v>27</v>
      </c>
      <c r="M129" s="59">
        <v>43885</v>
      </c>
      <c r="N129" s="57"/>
    </row>
    <row r="130" ht="71.1" customHeight="1" spans="1:14">
      <c r="A130" s="48"/>
      <c r="B130" s="51"/>
      <c r="C130" s="38"/>
      <c r="D130" s="74"/>
      <c r="E130" s="84" t="s">
        <v>556</v>
      </c>
      <c r="F130" s="84" t="s">
        <v>568</v>
      </c>
      <c r="G130" s="84" t="s">
        <v>569</v>
      </c>
      <c r="H130" s="69" t="s">
        <v>23</v>
      </c>
      <c r="I130" s="84" t="s">
        <v>570</v>
      </c>
      <c r="J130" s="38" t="s">
        <v>561</v>
      </c>
      <c r="K130" s="38" t="s">
        <v>26</v>
      </c>
      <c r="L130" s="49" t="s">
        <v>27</v>
      </c>
      <c r="M130" s="59">
        <v>43885</v>
      </c>
      <c r="N130" s="57"/>
    </row>
    <row r="131" ht="71.1" customHeight="1" spans="1:14">
      <c r="A131" s="48"/>
      <c r="B131" s="51"/>
      <c r="C131" s="38"/>
      <c r="D131" s="74"/>
      <c r="E131" s="84" t="s">
        <v>556</v>
      </c>
      <c r="F131" s="84" t="s">
        <v>571</v>
      </c>
      <c r="G131" s="84" t="s">
        <v>572</v>
      </c>
      <c r="H131" s="69" t="s">
        <v>559</v>
      </c>
      <c r="I131" s="84" t="s">
        <v>573</v>
      </c>
      <c r="J131" s="38" t="s">
        <v>561</v>
      </c>
      <c r="K131" s="38" t="s">
        <v>26</v>
      </c>
      <c r="L131" s="49" t="s">
        <v>27</v>
      </c>
      <c r="M131" s="59">
        <v>43885</v>
      </c>
      <c r="N131" s="57"/>
    </row>
    <row r="132" ht="71.1" customHeight="1" spans="1:14">
      <c r="A132" s="48"/>
      <c r="B132" s="51"/>
      <c r="C132" s="38"/>
      <c r="D132" s="74"/>
      <c r="E132" s="84" t="s">
        <v>556</v>
      </c>
      <c r="F132" s="84" t="s">
        <v>574</v>
      </c>
      <c r="G132" s="84" t="s">
        <v>575</v>
      </c>
      <c r="H132" s="69" t="s">
        <v>23</v>
      </c>
      <c r="I132" s="84" t="s">
        <v>576</v>
      </c>
      <c r="J132" s="38" t="s">
        <v>561</v>
      </c>
      <c r="K132" s="38" t="s">
        <v>26</v>
      </c>
      <c r="L132" s="49" t="s">
        <v>27</v>
      </c>
      <c r="M132" s="59">
        <v>43885</v>
      </c>
      <c r="N132" s="57"/>
    </row>
    <row r="133" ht="71.1" customHeight="1" spans="1:14">
      <c r="A133" s="48"/>
      <c r="B133" s="51"/>
      <c r="C133" s="38"/>
      <c r="D133" s="74"/>
      <c r="E133" s="84" t="s">
        <v>556</v>
      </c>
      <c r="F133" s="84" t="s">
        <v>577</v>
      </c>
      <c r="G133" s="84" t="s">
        <v>578</v>
      </c>
      <c r="H133" s="69" t="s">
        <v>23</v>
      </c>
      <c r="I133" s="84" t="s">
        <v>579</v>
      </c>
      <c r="J133" s="38" t="s">
        <v>561</v>
      </c>
      <c r="K133" s="38" t="s">
        <v>26</v>
      </c>
      <c r="L133" s="49" t="s">
        <v>27</v>
      </c>
      <c r="M133" s="59">
        <v>43885</v>
      </c>
      <c r="N133" s="57"/>
    </row>
    <row r="134" ht="71.1" customHeight="1" spans="1:14">
      <c r="A134" s="48"/>
      <c r="B134" s="51"/>
      <c r="C134" s="38"/>
      <c r="D134" s="74"/>
      <c r="E134" s="84" t="s">
        <v>556</v>
      </c>
      <c r="F134" s="84" t="s">
        <v>580</v>
      </c>
      <c r="G134" s="84" t="s">
        <v>581</v>
      </c>
      <c r="H134" s="69" t="s">
        <v>23</v>
      </c>
      <c r="I134" s="84" t="s">
        <v>582</v>
      </c>
      <c r="J134" s="38" t="s">
        <v>561</v>
      </c>
      <c r="K134" s="38" t="s">
        <v>26</v>
      </c>
      <c r="L134" s="49" t="s">
        <v>27</v>
      </c>
      <c r="M134" s="59">
        <v>43885</v>
      </c>
      <c r="N134" s="57"/>
    </row>
    <row r="135" ht="71.1" customHeight="1" spans="1:14">
      <c r="A135" s="48"/>
      <c r="B135" s="51"/>
      <c r="C135" s="38"/>
      <c r="D135" s="74"/>
      <c r="E135" s="84" t="s">
        <v>556</v>
      </c>
      <c r="F135" s="84" t="s">
        <v>583</v>
      </c>
      <c r="G135" s="84" t="s">
        <v>584</v>
      </c>
      <c r="H135" s="69" t="s">
        <v>559</v>
      </c>
      <c r="I135" s="84" t="s">
        <v>585</v>
      </c>
      <c r="J135" s="38" t="s">
        <v>561</v>
      </c>
      <c r="K135" s="38" t="s">
        <v>26</v>
      </c>
      <c r="L135" s="49" t="s">
        <v>27</v>
      </c>
      <c r="M135" s="59">
        <v>43885</v>
      </c>
      <c r="N135" s="57"/>
    </row>
    <row r="136" ht="71.1" customHeight="1" spans="1:14">
      <c r="A136" s="48"/>
      <c r="B136" s="51"/>
      <c r="C136" s="38"/>
      <c r="D136" s="74" t="s">
        <v>586</v>
      </c>
      <c r="E136" s="84" t="s">
        <v>556</v>
      </c>
      <c r="F136" s="84" t="s">
        <v>587</v>
      </c>
      <c r="G136" s="84" t="s">
        <v>588</v>
      </c>
      <c r="H136" s="69" t="s">
        <v>23</v>
      </c>
      <c r="I136" s="84" t="s">
        <v>589</v>
      </c>
      <c r="J136" s="38" t="s">
        <v>561</v>
      </c>
      <c r="K136" s="38" t="s">
        <v>26</v>
      </c>
      <c r="L136" s="49" t="s">
        <v>27</v>
      </c>
      <c r="M136" s="59">
        <v>43885</v>
      </c>
      <c r="N136" s="57"/>
    </row>
    <row r="137" ht="71.1" customHeight="1" spans="1:14">
      <c r="A137" s="48"/>
      <c r="B137" s="51"/>
      <c r="C137" s="38"/>
      <c r="D137" s="74" t="s">
        <v>437</v>
      </c>
      <c r="E137" s="84" t="s">
        <v>556</v>
      </c>
      <c r="F137" s="84" t="s">
        <v>590</v>
      </c>
      <c r="G137" s="84" t="s">
        <v>591</v>
      </c>
      <c r="H137" s="69" t="s">
        <v>559</v>
      </c>
      <c r="I137" s="84" t="s">
        <v>592</v>
      </c>
      <c r="J137" s="38" t="s">
        <v>561</v>
      </c>
      <c r="K137" s="38" t="s">
        <v>26</v>
      </c>
      <c r="L137" s="49" t="s">
        <v>27</v>
      </c>
      <c r="M137" s="59">
        <v>43885</v>
      </c>
      <c r="N137" s="57"/>
    </row>
    <row r="138" ht="71.1" customHeight="1" spans="1:14">
      <c r="A138" s="48"/>
      <c r="B138" s="79" t="s">
        <v>593</v>
      </c>
      <c r="C138" s="38" t="s">
        <v>594</v>
      </c>
      <c r="D138" s="74" t="s">
        <v>266</v>
      </c>
      <c r="E138" s="84" t="s">
        <v>595</v>
      </c>
      <c r="F138" s="84" t="s">
        <v>596</v>
      </c>
      <c r="G138" s="84" t="s">
        <v>597</v>
      </c>
      <c r="H138" s="69" t="s">
        <v>559</v>
      </c>
      <c r="I138" s="84" t="s">
        <v>598</v>
      </c>
      <c r="J138" s="38" t="s">
        <v>599</v>
      </c>
      <c r="K138" s="38" t="s">
        <v>26</v>
      </c>
      <c r="L138" s="49" t="s">
        <v>27</v>
      </c>
      <c r="M138" s="59">
        <v>43885</v>
      </c>
      <c r="N138" s="57"/>
    </row>
    <row r="139" ht="71.1" customHeight="1" spans="1:14">
      <c r="A139" s="48"/>
      <c r="B139" s="79"/>
      <c r="C139" s="38"/>
      <c r="D139" s="74"/>
      <c r="E139" s="84" t="s">
        <v>595</v>
      </c>
      <c r="F139" s="84" t="s">
        <v>600</v>
      </c>
      <c r="G139" s="84" t="s">
        <v>601</v>
      </c>
      <c r="H139" s="69" t="s">
        <v>559</v>
      </c>
      <c r="I139" s="84" t="s">
        <v>598</v>
      </c>
      <c r="J139" s="38" t="s">
        <v>599</v>
      </c>
      <c r="K139" s="38" t="s">
        <v>26</v>
      </c>
      <c r="L139" s="49" t="s">
        <v>27</v>
      </c>
      <c r="M139" s="59">
        <v>43885</v>
      </c>
      <c r="N139" s="57"/>
    </row>
    <row r="140" ht="71.1" customHeight="1" spans="1:14">
      <c r="A140" s="48"/>
      <c r="B140" s="79"/>
      <c r="C140" s="38"/>
      <c r="D140" s="74"/>
      <c r="E140" s="84" t="s">
        <v>595</v>
      </c>
      <c r="F140" s="84" t="s">
        <v>602</v>
      </c>
      <c r="G140" s="84" t="s">
        <v>603</v>
      </c>
      <c r="H140" s="69" t="s">
        <v>559</v>
      </c>
      <c r="I140" s="84" t="s">
        <v>598</v>
      </c>
      <c r="J140" s="38" t="s">
        <v>599</v>
      </c>
      <c r="K140" s="38" t="s">
        <v>26</v>
      </c>
      <c r="L140" s="49" t="s">
        <v>27</v>
      </c>
      <c r="M140" s="59">
        <v>43885</v>
      </c>
      <c r="N140" s="57"/>
    </row>
    <row r="141" ht="71.1" customHeight="1" spans="1:14">
      <c r="A141" s="48"/>
      <c r="B141" s="79"/>
      <c r="C141" s="38"/>
      <c r="D141" s="74"/>
      <c r="E141" s="84" t="s">
        <v>595</v>
      </c>
      <c r="F141" s="84" t="s">
        <v>604</v>
      </c>
      <c r="G141" s="84" t="s">
        <v>605</v>
      </c>
      <c r="H141" s="69" t="s">
        <v>23</v>
      </c>
      <c r="I141" s="84" t="s">
        <v>598</v>
      </c>
      <c r="J141" s="38" t="s">
        <v>599</v>
      </c>
      <c r="K141" s="38" t="s">
        <v>26</v>
      </c>
      <c r="L141" s="49" t="s">
        <v>27</v>
      </c>
      <c r="M141" s="59">
        <v>43885</v>
      </c>
      <c r="N141" s="57"/>
    </row>
    <row r="142" ht="71.1" customHeight="1" spans="1:14">
      <c r="A142" s="48"/>
      <c r="B142" s="79"/>
      <c r="C142" s="38"/>
      <c r="D142" s="74"/>
      <c r="E142" s="84" t="s">
        <v>595</v>
      </c>
      <c r="F142" s="84" t="s">
        <v>606</v>
      </c>
      <c r="G142" s="84" t="s">
        <v>607</v>
      </c>
      <c r="H142" s="69" t="s">
        <v>23</v>
      </c>
      <c r="I142" s="84" t="s">
        <v>608</v>
      </c>
      <c r="J142" s="38" t="s">
        <v>599</v>
      </c>
      <c r="K142" s="38" t="s">
        <v>26</v>
      </c>
      <c r="L142" s="49" t="s">
        <v>27</v>
      </c>
      <c r="M142" s="59">
        <v>43885</v>
      </c>
      <c r="N142" s="57"/>
    </row>
    <row r="143" ht="71.1" customHeight="1" spans="1:14">
      <c r="A143" s="48"/>
      <c r="B143" s="79"/>
      <c r="C143" s="38"/>
      <c r="D143" s="74"/>
      <c r="E143" s="84" t="s">
        <v>595</v>
      </c>
      <c r="F143" s="84" t="s">
        <v>609</v>
      </c>
      <c r="G143" s="84" t="s">
        <v>610</v>
      </c>
      <c r="H143" s="69" t="s">
        <v>23</v>
      </c>
      <c r="I143" s="84" t="s">
        <v>611</v>
      </c>
      <c r="J143" s="38" t="s">
        <v>599</v>
      </c>
      <c r="K143" s="38" t="s">
        <v>26</v>
      </c>
      <c r="L143" s="49" t="s">
        <v>27</v>
      </c>
      <c r="M143" s="59">
        <v>43885</v>
      </c>
      <c r="N143" s="57"/>
    </row>
    <row r="144" ht="71.1" customHeight="1" spans="1:14">
      <c r="A144" s="48"/>
      <c r="B144" s="79"/>
      <c r="C144" s="38"/>
      <c r="D144" s="74"/>
      <c r="E144" s="84" t="s">
        <v>595</v>
      </c>
      <c r="F144" s="84" t="s">
        <v>612</v>
      </c>
      <c r="G144" s="84" t="s">
        <v>613</v>
      </c>
      <c r="H144" s="69" t="s">
        <v>23</v>
      </c>
      <c r="I144" s="84" t="s">
        <v>598</v>
      </c>
      <c r="J144" s="38" t="s">
        <v>599</v>
      </c>
      <c r="K144" s="38" t="s">
        <v>26</v>
      </c>
      <c r="L144" s="49" t="s">
        <v>27</v>
      </c>
      <c r="M144" s="59">
        <v>43885</v>
      </c>
      <c r="N144" s="57"/>
    </row>
    <row r="145" ht="71.1" customHeight="1" spans="1:14">
      <c r="A145" s="48"/>
      <c r="B145" s="79"/>
      <c r="C145" s="38"/>
      <c r="D145" s="74"/>
      <c r="E145" s="84" t="s">
        <v>595</v>
      </c>
      <c r="F145" s="84" t="s">
        <v>614</v>
      </c>
      <c r="G145" s="84" t="s">
        <v>615</v>
      </c>
      <c r="H145" s="69" t="s">
        <v>559</v>
      </c>
      <c r="I145" s="84" t="s">
        <v>616</v>
      </c>
      <c r="J145" s="38" t="s">
        <v>599</v>
      </c>
      <c r="K145" s="38" t="s">
        <v>26</v>
      </c>
      <c r="L145" s="49" t="s">
        <v>27</v>
      </c>
      <c r="M145" s="59">
        <v>43885</v>
      </c>
      <c r="N145" s="57"/>
    </row>
    <row r="146" ht="71.1" customHeight="1" spans="1:14">
      <c r="A146" s="48"/>
      <c r="B146" s="79"/>
      <c r="C146" s="38"/>
      <c r="D146" s="74"/>
      <c r="E146" s="84" t="s">
        <v>595</v>
      </c>
      <c r="F146" s="84" t="s">
        <v>617</v>
      </c>
      <c r="G146" s="84" t="s">
        <v>618</v>
      </c>
      <c r="H146" s="69" t="s">
        <v>559</v>
      </c>
      <c r="I146" s="84" t="s">
        <v>619</v>
      </c>
      <c r="J146" s="38" t="s">
        <v>599</v>
      </c>
      <c r="K146" s="38" t="s">
        <v>26</v>
      </c>
      <c r="L146" s="49" t="s">
        <v>27</v>
      </c>
      <c r="M146" s="59">
        <v>43885</v>
      </c>
      <c r="N146" s="57"/>
    </row>
    <row r="147" ht="71.1" customHeight="1" spans="1:14">
      <c r="A147" s="48"/>
      <c r="B147" s="79"/>
      <c r="C147" s="38"/>
      <c r="D147" s="74"/>
      <c r="E147" s="84" t="s">
        <v>595</v>
      </c>
      <c r="F147" s="84" t="s">
        <v>620</v>
      </c>
      <c r="G147" s="84" t="s">
        <v>621</v>
      </c>
      <c r="H147" s="69" t="s">
        <v>559</v>
      </c>
      <c r="I147" s="84" t="s">
        <v>622</v>
      </c>
      <c r="J147" s="38" t="s">
        <v>623</v>
      </c>
      <c r="K147" s="38" t="s">
        <v>26</v>
      </c>
      <c r="L147" s="49" t="s">
        <v>27</v>
      </c>
      <c r="M147" s="59">
        <v>43885</v>
      </c>
      <c r="N147" s="57"/>
    </row>
    <row r="148" ht="71.1" customHeight="1" spans="1:14">
      <c r="A148" s="48"/>
      <c r="B148" s="79"/>
      <c r="C148" s="38"/>
      <c r="D148" s="74" t="s">
        <v>624</v>
      </c>
      <c r="E148" s="84" t="s">
        <v>595</v>
      </c>
      <c r="F148" s="84" t="s">
        <v>625</v>
      </c>
      <c r="G148" s="84" t="s">
        <v>626</v>
      </c>
      <c r="H148" s="69" t="s">
        <v>559</v>
      </c>
      <c r="I148" s="84" t="s">
        <v>627</v>
      </c>
      <c r="J148" s="38" t="s">
        <v>628</v>
      </c>
      <c r="K148" s="38" t="s">
        <v>26</v>
      </c>
      <c r="L148" s="49" t="s">
        <v>27</v>
      </c>
      <c r="M148" s="59">
        <v>43885</v>
      </c>
      <c r="N148" s="57"/>
    </row>
    <row r="149" ht="71.1" customHeight="1" spans="1:14">
      <c r="A149" s="48"/>
      <c r="B149" s="79"/>
      <c r="C149" s="38"/>
      <c r="D149" s="38" t="s">
        <v>437</v>
      </c>
      <c r="E149" s="84" t="s">
        <v>595</v>
      </c>
      <c r="F149" s="84" t="s">
        <v>629</v>
      </c>
      <c r="G149" s="84" t="s">
        <v>630</v>
      </c>
      <c r="H149" s="69" t="s">
        <v>559</v>
      </c>
      <c r="I149" s="84" t="s">
        <v>631</v>
      </c>
      <c r="J149" s="38" t="s">
        <v>628</v>
      </c>
      <c r="K149" s="38" t="s">
        <v>26</v>
      </c>
      <c r="L149" s="49" t="s">
        <v>27</v>
      </c>
      <c r="M149" s="59">
        <v>43885</v>
      </c>
      <c r="N149" s="57"/>
    </row>
    <row r="150" ht="71.1" customHeight="1" spans="1:14">
      <c r="A150" s="48"/>
      <c r="B150" s="79"/>
      <c r="C150" s="38"/>
      <c r="D150" s="38" t="s">
        <v>632</v>
      </c>
      <c r="E150" s="84" t="s">
        <v>595</v>
      </c>
      <c r="F150" s="84" t="s">
        <v>633</v>
      </c>
      <c r="G150" s="84" t="s">
        <v>634</v>
      </c>
      <c r="H150" s="69" t="s">
        <v>559</v>
      </c>
      <c r="I150" s="84" t="s">
        <v>635</v>
      </c>
      <c r="J150" s="38" t="s">
        <v>628</v>
      </c>
      <c r="K150" s="38" t="s">
        <v>26</v>
      </c>
      <c r="L150" s="49" t="s">
        <v>27</v>
      </c>
      <c r="M150" s="59">
        <v>43885</v>
      </c>
      <c r="N150" s="57"/>
    </row>
    <row r="151" ht="71.1" customHeight="1" spans="1:14">
      <c r="A151" s="48">
        <v>128</v>
      </c>
      <c r="B151" s="79"/>
      <c r="C151" s="38" t="s">
        <v>636</v>
      </c>
      <c r="D151" s="74" t="s">
        <v>555</v>
      </c>
      <c r="E151" s="84" t="s">
        <v>637</v>
      </c>
      <c r="F151" s="84" t="s">
        <v>596</v>
      </c>
      <c r="G151" s="84" t="s">
        <v>638</v>
      </c>
      <c r="H151" s="69" t="s">
        <v>559</v>
      </c>
      <c r="I151" s="84" t="s">
        <v>598</v>
      </c>
      <c r="J151" s="38" t="s">
        <v>639</v>
      </c>
      <c r="K151" s="38" t="s">
        <v>26</v>
      </c>
      <c r="L151" s="49" t="s">
        <v>27</v>
      </c>
      <c r="M151" s="59">
        <v>43885</v>
      </c>
      <c r="N151" s="57"/>
    </row>
    <row r="152" ht="71.1" customHeight="1" spans="1:14">
      <c r="A152" s="48">
        <v>129</v>
      </c>
      <c r="B152" s="79"/>
      <c r="C152" s="38"/>
      <c r="D152" s="74"/>
      <c r="E152" s="84" t="s">
        <v>637</v>
      </c>
      <c r="F152" s="84" t="s">
        <v>600</v>
      </c>
      <c r="G152" s="84" t="s">
        <v>640</v>
      </c>
      <c r="H152" s="69" t="s">
        <v>559</v>
      </c>
      <c r="I152" s="84" t="s">
        <v>598</v>
      </c>
      <c r="J152" s="38" t="s">
        <v>641</v>
      </c>
      <c r="K152" s="38" t="s">
        <v>26</v>
      </c>
      <c r="L152" s="49" t="s">
        <v>27</v>
      </c>
      <c r="M152" s="59">
        <v>43885</v>
      </c>
      <c r="N152" s="57"/>
    </row>
    <row r="153" ht="71.1" customHeight="1" spans="1:14">
      <c r="A153" s="48">
        <v>130</v>
      </c>
      <c r="B153" s="79"/>
      <c r="C153" s="38"/>
      <c r="D153" s="74"/>
      <c r="E153" s="84" t="s">
        <v>637</v>
      </c>
      <c r="F153" s="84" t="s">
        <v>602</v>
      </c>
      <c r="G153" s="84" t="s">
        <v>642</v>
      </c>
      <c r="H153" s="69" t="s">
        <v>559</v>
      </c>
      <c r="I153" s="84" t="s">
        <v>598</v>
      </c>
      <c r="J153" s="38" t="s">
        <v>643</v>
      </c>
      <c r="K153" s="38" t="s">
        <v>26</v>
      </c>
      <c r="L153" s="49" t="s">
        <v>27</v>
      </c>
      <c r="M153" s="59">
        <v>43885</v>
      </c>
      <c r="N153" s="57"/>
    </row>
    <row r="154" ht="71.1" customHeight="1" spans="1:14">
      <c r="A154" s="48">
        <v>131</v>
      </c>
      <c r="B154" s="79"/>
      <c r="C154" s="38"/>
      <c r="D154" s="74"/>
      <c r="E154" s="84" t="s">
        <v>637</v>
      </c>
      <c r="F154" s="84" t="s">
        <v>604</v>
      </c>
      <c r="G154" s="84" t="s">
        <v>644</v>
      </c>
      <c r="H154" s="69" t="s">
        <v>559</v>
      </c>
      <c r="I154" s="84" t="s">
        <v>598</v>
      </c>
      <c r="J154" s="38" t="s">
        <v>645</v>
      </c>
      <c r="K154" s="38" t="s">
        <v>26</v>
      </c>
      <c r="L154" s="49" t="s">
        <v>27</v>
      </c>
      <c r="M154" s="59">
        <v>43885</v>
      </c>
      <c r="N154" s="57"/>
    </row>
    <row r="155" ht="71.1" customHeight="1" spans="1:14">
      <c r="A155" s="48">
        <v>132</v>
      </c>
      <c r="B155" s="79"/>
      <c r="C155" s="38"/>
      <c r="D155" s="74"/>
      <c r="E155" s="84" t="s">
        <v>637</v>
      </c>
      <c r="F155" s="84" t="s">
        <v>606</v>
      </c>
      <c r="G155" s="84" t="s">
        <v>646</v>
      </c>
      <c r="H155" s="69" t="s">
        <v>559</v>
      </c>
      <c r="I155" s="84" t="s">
        <v>608</v>
      </c>
      <c r="J155" s="38" t="s">
        <v>647</v>
      </c>
      <c r="K155" s="38" t="s">
        <v>26</v>
      </c>
      <c r="L155" s="49" t="s">
        <v>27</v>
      </c>
      <c r="M155" s="59">
        <v>43885</v>
      </c>
      <c r="N155" s="57"/>
    </row>
    <row r="156" ht="71.1" customHeight="1" spans="1:14">
      <c r="A156" s="48">
        <v>133</v>
      </c>
      <c r="B156" s="79"/>
      <c r="C156" s="38"/>
      <c r="D156" s="74"/>
      <c r="E156" s="84" t="s">
        <v>637</v>
      </c>
      <c r="F156" s="84" t="s">
        <v>609</v>
      </c>
      <c r="G156" s="84" t="s">
        <v>648</v>
      </c>
      <c r="H156" s="69" t="s">
        <v>559</v>
      </c>
      <c r="I156" s="84" t="s">
        <v>611</v>
      </c>
      <c r="J156" s="38" t="s">
        <v>649</v>
      </c>
      <c r="K156" s="38" t="s">
        <v>26</v>
      </c>
      <c r="L156" s="49" t="s">
        <v>27</v>
      </c>
      <c r="M156" s="59">
        <v>43885</v>
      </c>
      <c r="N156" s="57"/>
    </row>
    <row r="157" ht="71.1" customHeight="1" spans="1:14">
      <c r="A157" s="48">
        <v>134</v>
      </c>
      <c r="B157" s="79"/>
      <c r="C157" s="38"/>
      <c r="D157" s="74"/>
      <c r="E157" s="84" t="s">
        <v>637</v>
      </c>
      <c r="F157" s="84" t="s">
        <v>650</v>
      </c>
      <c r="G157" s="84" t="s">
        <v>651</v>
      </c>
      <c r="H157" s="69" t="s">
        <v>559</v>
      </c>
      <c r="I157" s="84" t="s">
        <v>652</v>
      </c>
      <c r="J157" s="38" t="s">
        <v>653</v>
      </c>
      <c r="K157" s="38" t="s">
        <v>26</v>
      </c>
      <c r="L157" s="49" t="s">
        <v>27</v>
      </c>
      <c r="M157" s="59">
        <v>43885</v>
      </c>
      <c r="N157" s="57"/>
    </row>
    <row r="158" ht="71.1" customHeight="1" spans="1:14">
      <c r="A158" s="48">
        <v>135</v>
      </c>
      <c r="B158" s="79"/>
      <c r="C158" s="38"/>
      <c r="D158" s="74"/>
      <c r="E158" s="84" t="s">
        <v>637</v>
      </c>
      <c r="F158" s="84" t="s">
        <v>612</v>
      </c>
      <c r="G158" s="84" t="s">
        <v>654</v>
      </c>
      <c r="H158" s="69" t="s">
        <v>559</v>
      </c>
      <c r="I158" s="84" t="s">
        <v>598</v>
      </c>
      <c r="J158" s="38" t="s">
        <v>655</v>
      </c>
      <c r="K158" s="38" t="s">
        <v>26</v>
      </c>
      <c r="L158" s="49" t="s">
        <v>27</v>
      </c>
      <c r="M158" s="59">
        <v>43885</v>
      </c>
      <c r="N158" s="57"/>
    </row>
    <row r="159" ht="71.1" customHeight="1" spans="1:14">
      <c r="A159" s="48">
        <v>136</v>
      </c>
      <c r="B159" s="79"/>
      <c r="C159" s="38"/>
      <c r="D159" s="74"/>
      <c r="E159" s="84" t="s">
        <v>637</v>
      </c>
      <c r="F159" s="84" t="s">
        <v>614</v>
      </c>
      <c r="G159" s="84" t="s">
        <v>615</v>
      </c>
      <c r="H159" s="69" t="s">
        <v>559</v>
      </c>
      <c r="I159" s="84" t="s">
        <v>656</v>
      </c>
      <c r="J159" s="38" t="s">
        <v>657</v>
      </c>
      <c r="K159" s="38" t="s">
        <v>26</v>
      </c>
      <c r="L159" s="49" t="s">
        <v>27</v>
      </c>
      <c r="M159" s="59">
        <v>43885</v>
      </c>
      <c r="N159" s="57"/>
    </row>
    <row r="160" ht="71.1" customHeight="1" spans="1:14">
      <c r="A160" s="48">
        <v>137</v>
      </c>
      <c r="B160" s="79"/>
      <c r="C160" s="38"/>
      <c r="D160" s="74"/>
      <c r="E160" s="84" t="s">
        <v>637</v>
      </c>
      <c r="F160" s="84" t="s">
        <v>617</v>
      </c>
      <c r="G160" s="84" t="s">
        <v>658</v>
      </c>
      <c r="H160" s="69" t="s">
        <v>559</v>
      </c>
      <c r="I160" s="84" t="s">
        <v>619</v>
      </c>
      <c r="J160" s="38" t="s">
        <v>659</v>
      </c>
      <c r="K160" s="38" t="s">
        <v>26</v>
      </c>
      <c r="L160" s="49" t="s">
        <v>27</v>
      </c>
      <c r="M160" s="59">
        <v>43885</v>
      </c>
      <c r="N160" s="57"/>
    </row>
    <row r="161" ht="71.1" customHeight="1" spans="1:14">
      <c r="A161" s="48">
        <v>138</v>
      </c>
      <c r="B161" s="79"/>
      <c r="C161" s="38"/>
      <c r="D161" s="74"/>
      <c r="E161" s="84" t="s">
        <v>637</v>
      </c>
      <c r="F161" s="84" t="s">
        <v>620</v>
      </c>
      <c r="G161" s="84" t="s">
        <v>660</v>
      </c>
      <c r="H161" s="69" t="s">
        <v>559</v>
      </c>
      <c r="I161" s="84" t="s">
        <v>622</v>
      </c>
      <c r="J161" s="38" t="s">
        <v>661</v>
      </c>
      <c r="K161" s="38" t="s">
        <v>26</v>
      </c>
      <c r="L161" s="49" t="s">
        <v>27</v>
      </c>
      <c r="M161" s="59">
        <v>43885</v>
      </c>
      <c r="N161" s="57"/>
    </row>
    <row r="162" ht="71.1" customHeight="1" spans="1:14">
      <c r="A162" s="48">
        <v>139</v>
      </c>
      <c r="B162" s="79"/>
      <c r="C162" s="38"/>
      <c r="D162" s="74" t="s">
        <v>624</v>
      </c>
      <c r="E162" s="84" t="s">
        <v>662</v>
      </c>
      <c r="F162" s="84" t="s">
        <v>625</v>
      </c>
      <c r="G162" s="84" t="s">
        <v>626</v>
      </c>
      <c r="H162" s="69" t="s">
        <v>559</v>
      </c>
      <c r="I162" s="84" t="s">
        <v>627</v>
      </c>
      <c r="J162" s="38" t="s">
        <v>663</v>
      </c>
      <c r="K162" s="38" t="s">
        <v>26</v>
      </c>
      <c r="L162" s="49" t="s">
        <v>27</v>
      </c>
      <c r="M162" s="59">
        <v>43885</v>
      </c>
      <c r="N162" s="57"/>
    </row>
    <row r="163" ht="71.1" customHeight="1" spans="1:14">
      <c r="A163" s="48">
        <v>140</v>
      </c>
      <c r="B163" s="79"/>
      <c r="C163" s="38"/>
      <c r="D163" s="38" t="s">
        <v>437</v>
      </c>
      <c r="E163" s="84" t="s">
        <v>662</v>
      </c>
      <c r="F163" s="84" t="s">
        <v>629</v>
      </c>
      <c r="G163" s="84" t="s">
        <v>630</v>
      </c>
      <c r="H163" s="69" t="s">
        <v>559</v>
      </c>
      <c r="I163" s="84" t="s">
        <v>631</v>
      </c>
      <c r="J163" s="38" t="s">
        <v>664</v>
      </c>
      <c r="K163" s="38" t="s">
        <v>26</v>
      </c>
      <c r="L163" s="49" t="s">
        <v>27</v>
      </c>
      <c r="M163" s="59">
        <v>43885</v>
      </c>
      <c r="N163" s="57"/>
    </row>
    <row r="164" ht="71.1" customHeight="1" spans="1:14">
      <c r="A164" s="48">
        <v>141</v>
      </c>
      <c r="B164" s="79"/>
      <c r="C164" s="38"/>
      <c r="D164" s="38" t="s">
        <v>632</v>
      </c>
      <c r="E164" s="84" t="s">
        <v>662</v>
      </c>
      <c r="F164" s="84" t="s">
        <v>633</v>
      </c>
      <c r="G164" s="84" t="s">
        <v>634</v>
      </c>
      <c r="H164" s="69" t="s">
        <v>559</v>
      </c>
      <c r="I164" s="84" t="s">
        <v>635</v>
      </c>
      <c r="J164" s="38" t="s">
        <v>665</v>
      </c>
      <c r="K164" s="38" t="s">
        <v>26</v>
      </c>
      <c r="L164" s="49" t="s">
        <v>27</v>
      </c>
      <c r="M164" s="59">
        <v>43885</v>
      </c>
      <c r="N164" s="57"/>
    </row>
    <row r="165" ht="71.1" customHeight="1" spans="1:14">
      <c r="A165" s="48">
        <v>142</v>
      </c>
      <c r="B165" s="79"/>
      <c r="C165" s="38"/>
      <c r="D165" s="38" t="s">
        <v>666</v>
      </c>
      <c r="E165" s="84" t="s">
        <v>662</v>
      </c>
      <c r="F165" s="84" t="s">
        <v>667</v>
      </c>
      <c r="G165" s="84" t="s">
        <v>668</v>
      </c>
      <c r="H165" s="69" t="s">
        <v>559</v>
      </c>
      <c r="I165" s="84" t="s">
        <v>669</v>
      </c>
      <c r="J165" s="38" t="s">
        <v>670</v>
      </c>
      <c r="K165" s="38" t="s">
        <v>26</v>
      </c>
      <c r="L165" s="49" t="s">
        <v>27</v>
      </c>
      <c r="M165" s="59">
        <v>43885</v>
      </c>
      <c r="N165" s="57"/>
    </row>
    <row r="166" ht="71.1" customHeight="1" spans="1:14">
      <c r="A166" s="48">
        <v>143</v>
      </c>
      <c r="B166" s="79"/>
      <c r="C166" s="38" t="s">
        <v>671</v>
      </c>
      <c r="D166" s="74" t="s">
        <v>555</v>
      </c>
      <c r="E166" s="84" t="s">
        <v>672</v>
      </c>
      <c r="F166" s="84" t="s">
        <v>596</v>
      </c>
      <c r="G166" s="84" t="s">
        <v>673</v>
      </c>
      <c r="H166" s="69" t="s">
        <v>559</v>
      </c>
      <c r="I166" s="84" t="s">
        <v>598</v>
      </c>
      <c r="J166" s="38" t="s">
        <v>674</v>
      </c>
      <c r="K166" s="38" t="s">
        <v>26</v>
      </c>
      <c r="L166" s="49" t="s">
        <v>27</v>
      </c>
      <c r="M166" s="59">
        <v>43885</v>
      </c>
      <c r="N166" s="57"/>
    </row>
    <row r="167" ht="71.1" customHeight="1" spans="1:14">
      <c r="A167" s="48">
        <v>144</v>
      </c>
      <c r="B167" s="79"/>
      <c r="C167" s="38"/>
      <c r="D167" s="74"/>
      <c r="E167" s="84" t="s">
        <v>672</v>
      </c>
      <c r="F167" s="84" t="s">
        <v>600</v>
      </c>
      <c r="G167" s="84" t="s">
        <v>675</v>
      </c>
      <c r="H167" s="69" t="s">
        <v>559</v>
      </c>
      <c r="I167" s="84" t="s">
        <v>598</v>
      </c>
      <c r="J167" s="38" t="s">
        <v>676</v>
      </c>
      <c r="K167" s="38" t="s">
        <v>26</v>
      </c>
      <c r="L167" s="49" t="s">
        <v>27</v>
      </c>
      <c r="M167" s="59">
        <v>43885</v>
      </c>
      <c r="N167" s="57"/>
    </row>
    <row r="168" ht="71.1" customHeight="1" spans="1:14">
      <c r="A168" s="48">
        <v>145</v>
      </c>
      <c r="B168" s="79"/>
      <c r="C168" s="38"/>
      <c r="D168" s="74"/>
      <c r="E168" s="84" t="s">
        <v>672</v>
      </c>
      <c r="F168" s="84" t="s">
        <v>602</v>
      </c>
      <c r="G168" s="84" t="s">
        <v>677</v>
      </c>
      <c r="H168" s="69" t="s">
        <v>559</v>
      </c>
      <c r="I168" s="84" t="s">
        <v>598</v>
      </c>
      <c r="J168" s="38" t="s">
        <v>678</v>
      </c>
      <c r="K168" s="38" t="s">
        <v>26</v>
      </c>
      <c r="L168" s="49" t="s">
        <v>27</v>
      </c>
      <c r="M168" s="59">
        <v>43885</v>
      </c>
      <c r="N168" s="57"/>
    </row>
    <row r="169" ht="71.1" customHeight="1" spans="1:14">
      <c r="A169" s="48">
        <v>146</v>
      </c>
      <c r="B169" s="79"/>
      <c r="C169" s="38"/>
      <c r="D169" s="74"/>
      <c r="E169" s="84" t="s">
        <v>672</v>
      </c>
      <c r="F169" s="84" t="s">
        <v>604</v>
      </c>
      <c r="G169" s="84" t="s">
        <v>679</v>
      </c>
      <c r="H169" s="69" t="s">
        <v>559</v>
      </c>
      <c r="I169" s="84" t="s">
        <v>598</v>
      </c>
      <c r="J169" s="38" t="s">
        <v>680</v>
      </c>
      <c r="K169" s="38" t="s">
        <v>26</v>
      </c>
      <c r="L169" s="49" t="s">
        <v>27</v>
      </c>
      <c r="M169" s="59">
        <v>43885</v>
      </c>
      <c r="N169" s="57"/>
    </row>
    <row r="170" ht="71.1" customHeight="1" spans="1:14">
      <c r="A170" s="48">
        <v>147</v>
      </c>
      <c r="B170" s="79"/>
      <c r="C170" s="38"/>
      <c r="D170" s="74"/>
      <c r="E170" s="84" t="s">
        <v>672</v>
      </c>
      <c r="F170" s="84" t="s">
        <v>606</v>
      </c>
      <c r="G170" s="84" t="s">
        <v>681</v>
      </c>
      <c r="H170" s="69" t="s">
        <v>559</v>
      </c>
      <c r="I170" s="84" t="s">
        <v>598</v>
      </c>
      <c r="J170" s="38" t="s">
        <v>682</v>
      </c>
      <c r="K170" s="38" t="s">
        <v>26</v>
      </c>
      <c r="L170" s="49" t="s">
        <v>27</v>
      </c>
      <c r="M170" s="59">
        <v>43885</v>
      </c>
      <c r="N170" s="57"/>
    </row>
    <row r="171" ht="71.1" customHeight="1" spans="1:14">
      <c r="A171" s="48">
        <v>148</v>
      </c>
      <c r="B171" s="79"/>
      <c r="C171" s="38"/>
      <c r="D171" s="74"/>
      <c r="E171" s="84" t="s">
        <v>672</v>
      </c>
      <c r="F171" s="84" t="s">
        <v>609</v>
      </c>
      <c r="G171" s="84" t="s">
        <v>683</v>
      </c>
      <c r="H171" s="69" t="s">
        <v>559</v>
      </c>
      <c r="I171" s="84" t="s">
        <v>598</v>
      </c>
      <c r="J171" s="38" t="s">
        <v>684</v>
      </c>
      <c r="K171" s="38" t="s">
        <v>26</v>
      </c>
      <c r="L171" s="49" t="s">
        <v>27</v>
      </c>
      <c r="M171" s="59">
        <v>43885</v>
      </c>
      <c r="N171" s="57"/>
    </row>
    <row r="172" ht="71.1" customHeight="1" spans="1:14">
      <c r="A172" s="48">
        <v>149</v>
      </c>
      <c r="B172" s="79"/>
      <c r="C172" s="38"/>
      <c r="D172" s="74"/>
      <c r="E172" s="84" t="s">
        <v>672</v>
      </c>
      <c r="F172" s="84" t="s">
        <v>650</v>
      </c>
      <c r="G172" s="84" t="s">
        <v>685</v>
      </c>
      <c r="H172" s="69" t="s">
        <v>559</v>
      </c>
      <c r="I172" s="84" t="s">
        <v>598</v>
      </c>
      <c r="J172" s="38" t="s">
        <v>686</v>
      </c>
      <c r="K172" s="38" t="s">
        <v>26</v>
      </c>
      <c r="L172" s="49" t="s">
        <v>27</v>
      </c>
      <c r="M172" s="59">
        <v>43885</v>
      </c>
      <c r="N172" s="57"/>
    </row>
    <row r="173" ht="71.1" customHeight="1" spans="1:14">
      <c r="A173" s="48">
        <v>150</v>
      </c>
      <c r="B173" s="79"/>
      <c r="C173" s="38"/>
      <c r="D173" s="74"/>
      <c r="E173" s="84" t="s">
        <v>672</v>
      </c>
      <c r="F173" s="84" t="s">
        <v>612</v>
      </c>
      <c r="G173" s="84" t="s">
        <v>687</v>
      </c>
      <c r="H173" s="69" t="s">
        <v>559</v>
      </c>
      <c r="I173" s="84" t="s">
        <v>598</v>
      </c>
      <c r="J173" s="38" t="s">
        <v>688</v>
      </c>
      <c r="K173" s="38" t="s">
        <v>26</v>
      </c>
      <c r="L173" s="49" t="s">
        <v>27</v>
      </c>
      <c r="M173" s="59">
        <v>43885</v>
      </c>
      <c r="N173" s="57"/>
    </row>
    <row r="174" ht="71.1" customHeight="1" spans="1:14">
      <c r="A174" s="48">
        <v>151</v>
      </c>
      <c r="B174" s="79"/>
      <c r="C174" s="38"/>
      <c r="D174" s="74"/>
      <c r="E174" s="84" t="s">
        <v>672</v>
      </c>
      <c r="F174" s="84" t="s">
        <v>614</v>
      </c>
      <c r="G174" s="84" t="s">
        <v>615</v>
      </c>
      <c r="H174" s="69" t="s">
        <v>559</v>
      </c>
      <c r="I174" s="84" t="s">
        <v>656</v>
      </c>
      <c r="J174" s="38" t="s">
        <v>689</v>
      </c>
      <c r="K174" s="38" t="s">
        <v>26</v>
      </c>
      <c r="L174" s="49" t="s">
        <v>27</v>
      </c>
      <c r="M174" s="59">
        <v>43885</v>
      </c>
      <c r="N174" s="57"/>
    </row>
    <row r="175" ht="71.1" customHeight="1" spans="1:14">
      <c r="A175" s="48">
        <v>152</v>
      </c>
      <c r="B175" s="79"/>
      <c r="C175" s="38"/>
      <c r="D175" s="74"/>
      <c r="E175" s="84" t="s">
        <v>672</v>
      </c>
      <c r="F175" s="84" t="s">
        <v>617</v>
      </c>
      <c r="G175" s="84" t="s">
        <v>690</v>
      </c>
      <c r="H175" s="69" t="s">
        <v>559</v>
      </c>
      <c r="I175" s="84" t="s">
        <v>619</v>
      </c>
      <c r="J175" s="38" t="s">
        <v>691</v>
      </c>
      <c r="K175" s="38" t="s">
        <v>26</v>
      </c>
      <c r="L175" s="49" t="s">
        <v>27</v>
      </c>
      <c r="M175" s="59">
        <v>43885</v>
      </c>
      <c r="N175" s="57"/>
    </row>
    <row r="176" ht="71.1" customHeight="1" spans="1:14">
      <c r="A176" s="48">
        <v>153</v>
      </c>
      <c r="B176" s="79"/>
      <c r="C176" s="38"/>
      <c r="D176" s="74"/>
      <c r="E176" s="84" t="s">
        <v>672</v>
      </c>
      <c r="F176" s="84" t="s">
        <v>620</v>
      </c>
      <c r="G176" s="84" t="s">
        <v>692</v>
      </c>
      <c r="H176" s="69" t="s">
        <v>559</v>
      </c>
      <c r="I176" s="84" t="s">
        <v>622</v>
      </c>
      <c r="J176" s="38" t="s">
        <v>693</v>
      </c>
      <c r="K176" s="38" t="s">
        <v>26</v>
      </c>
      <c r="L176" s="49" t="s">
        <v>27</v>
      </c>
      <c r="M176" s="59">
        <v>43885</v>
      </c>
      <c r="N176" s="57"/>
    </row>
    <row r="177" ht="71.1" customHeight="1" spans="1:14">
      <c r="A177" s="48">
        <v>155</v>
      </c>
      <c r="B177" s="79"/>
      <c r="C177" s="38"/>
      <c r="D177" s="74" t="s">
        <v>694</v>
      </c>
      <c r="E177" s="84" t="s">
        <v>695</v>
      </c>
      <c r="F177" s="84" t="s">
        <v>696</v>
      </c>
      <c r="G177" s="84" t="s">
        <v>697</v>
      </c>
      <c r="H177" s="69" t="s">
        <v>559</v>
      </c>
      <c r="I177" s="84" t="s">
        <v>698</v>
      </c>
      <c r="J177" s="38" t="s">
        <v>699</v>
      </c>
      <c r="K177" s="38" t="s">
        <v>26</v>
      </c>
      <c r="L177" s="49" t="s">
        <v>27</v>
      </c>
      <c r="M177" s="59">
        <v>43885</v>
      </c>
      <c r="N177" s="57"/>
    </row>
    <row r="178" ht="71.1" customHeight="1" spans="1:14">
      <c r="A178" s="48">
        <v>156</v>
      </c>
      <c r="B178" s="79"/>
      <c r="C178" s="38"/>
      <c r="D178" s="74"/>
      <c r="E178" s="84" t="s">
        <v>695</v>
      </c>
      <c r="F178" s="84" t="s">
        <v>700</v>
      </c>
      <c r="G178" s="84" t="s">
        <v>701</v>
      </c>
      <c r="H178" s="69" t="s">
        <v>559</v>
      </c>
      <c r="I178" s="84" t="s">
        <v>702</v>
      </c>
      <c r="J178" s="38" t="s">
        <v>703</v>
      </c>
      <c r="K178" s="38" t="s">
        <v>26</v>
      </c>
      <c r="L178" s="49" t="s">
        <v>27</v>
      </c>
      <c r="M178" s="59">
        <v>43885</v>
      </c>
      <c r="N178" s="57"/>
    </row>
    <row r="179" ht="71.1" customHeight="1" spans="1:14">
      <c r="A179" s="48">
        <v>157</v>
      </c>
      <c r="B179" s="79"/>
      <c r="C179" s="38"/>
      <c r="D179" s="74"/>
      <c r="E179" s="84" t="s">
        <v>695</v>
      </c>
      <c r="F179" s="84" t="s">
        <v>704</v>
      </c>
      <c r="G179" s="84" t="s">
        <v>705</v>
      </c>
      <c r="H179" s="69" t="s">
        <v>559</v>
      </c>
      <c r="I179" s="84" t="s">
        <v>706</v>
      </c>
      <c r="J179" s="38" t="s">
        <v>707</v>
      </c>
      <c r="K179" s="38" t="s">
        <v>26</v>
      </c>
      <c r="L179" s="49" t="s">
        <v>27</v>
      </c>
      <c r="M179" s="59">
        <v>43885</v>
      </c>
      <c r="N179" s="57"/>
    </row>
    <row r="180" ht="71.1" customHeight="1" spans="1:14">
      <c r="A180" s="48">
        <v>158</v>
      </c>
      <c r="B180" s="79"/>
      <c r="C180" s="38"/>
      <c r="D180" s="74"/>
      <c r="E180" s="84" t="s">
        <v>695</v>
      </c>
      <c r="F180" s="84" t="s">
        <v>708</v>
      </c>
      <c r="G180" s="84" t="s">
        <v>709</v>
      </c>
      <c r="H180" s="69" t="s">
        <v>559</v>
      </c>
      <c r="I180" s="84" t="s">
        <v>702</v>
      </c>
      <c r="J180" s="38" t="s">
        <v>710</v>
      </c>
      <c r="K180" s="38" t="s">
        <v>26</v>
      </c>
      <c r="L180" s="49" t="s">
        <v>27</v>
      </c>
      <c r="M180" s="59">
        <v>43885</v>
      </c>
      <c r="N180" s="57"/>
    </row>
    <row r="181" ht="71.1" customHeight="1" spans="1:14">
      <c r="A181" s="48">
        <v>159</v>
      </c>
      <c r="B181" s="79"/>
      <c r="C181" s="38"/>
      <c r="D181" s="74"/>
      <c r="E181" s="84" t="s">
        <v>695</v>
      </c>
      <c r="F181" s="84" t="s">
        <v>711</v>
      </c>
      <c r="G181" s="84" t="s">
        <v>705</v>
      </c>
      <c r="H181" s="69" t="s">
        <v>559</v>
      </c>
      <c r="I181" s="84" t="s">
        <v>706</v>
      </c>
      <c r="J181" s="38" t="s">
        <v>712</v>
      </c>
      <c r="K181" s="38" t="s">
        <v>26</v>
      </c>
      <c r="L181" s="49" t="s">
        <v>27</v>
      </c>
      <c r="M181" s="59">
        <v>43885</v>
      </c>
      <c r="N181" s="57"/>
    </row>
    <row r="182" ht="71.1" customHeight="1" spans="1:14">
      <c r="A182" s="48">
        <v>160</v>
      </c>
      <c r="B182" s="79"/>
      <c r="C182" s="38"/>
      <c r="D182" s="74"/>
      <c r="E182" s="84" t="s">
        <v>695</v>
      </c>
      <c r="F182" s="84" t="s">
        <v>713</v>
      </c>
      <c r="G182" s="84" t="s">
        <v>714</v>
      </c>
      <c r="H182" s="69" t="s">
        <v>559</v>
      </c>
      <c r="I182" s="84" t="s">
        <v>715</v>
      </c>
      <c r="J182" s="38" t="s">
        <v>716</v>
      </c>
      <c r="K182" s="38" t="s">
        <v>26</v>
      </c>
      <c r="L182" s="49" t="s">
        <v>27</v>
      </c>
      <c r="M182" s="59">
        <v>43885</v>
      </c>
      <c r="N182" s="57"/>
    </row>
    <row r="183" ht="71.1" customHeight="1" spans="1:14">
      <c r="A183" s="48">
        <v>161</v>
      </c>
      <c r="B183" s="79"/>
      <c r="C183" s="38"/>
      <c r="D183" s="74"/>
      <c r="E183" s="84" t="s">
        <v>695</v>
      </c>
      <c r="F183" s="84" t="s">
        <v>717</v>
      </c>
      <c r="G183" s="84" t="s">
        <v>718</v>
      </c>
      <c r="H183" s="69" t="s">
        <v>559</v>
      </c>
      <c r="I183" s="84" t="s">
        <v>702</v>
      </c>
      <c r="J183" s="38" t="s">
        <v>719</v>
      </c>
      <c r="K183" s="38" t="s">
        <v>26</v>
      </c>
      <c r="L183" s="49" t="s">
        <v>27</v>
      </c>
      <c r="M183" s="59">
        <v>43885</v>
      </c>
      <c r="N183" s="57"/>
    </row>
    <row r="184" ht="71.1" customHeight="1" spans="1:14">
      <c r="A184" s="48">
        <v>162</v>
      </c>
      <c r="B184" s="79"/>
      <c r="C184" s="38"/>
      <c r="D184" s="74"/>
      <c r="E184" s="84" t="s">
        <v>695</v>
      </c>
      <c r="F184" s="84" t="s">
        <v>720</v>
      </c>
      <c r="G184" s="84" t="s">
        <v>721</v>
      </c>
      <c r="H184" s="69" t="s">
        <v>559</v>
      </c>
      <c r="I184" s="84" t="s">
        <v>702</v>
      </c>
      <c r="J184" s="38" t="s">
        <v>722</v>
      </c>
      <c r="K184" s="38" t="s">
        <v>26</v>
      </c>
      <c r="L184" s="49" t="s">
        <v>27</v>
      </c>
      <c r="M184" s="59">
        <v>43885</v>
      </c>
      <c r="N184" s="57"/>
    </row>
    <row r="185" ht="71.1" customHeight="1" spans="1:14">
      <c r="A185" s="48">
        <v>163</v>
      </c>
      <c r="B185" s="79"/>
      <c r="C185" s="38"/>
      <c r="D185" s="74"/>
      <c r="E185" s="84" t="s">
        <v>695</v>
      </c>
      <c r="F185" s="84" t="s">
        <v>723</v>
      </c>
      <c r="G185" s="84" t="s">
        <v>724</v>
      </c>
      <c r="H185" s="69" t="s">
        <v>559</v>
      </c>
      <c r="I185" s="84" t="s">
        <v>725</v>
      </c>
      <c r="J185" s="38" t="s">
        <v>726</v>
      </c>
      <c r="K185" s="38" t="s">
        <v>727</v>
      </c>
      <c r="L185" s="49" t="s">
        <v>27</v>
      </c>
      <c r="M185" s="59">
        <v>43885</v>
      </c>
      <c r="N185" s="57"/>
    </row>
    <row r="186" ht="71.1" customHeight="1" spans="1:14">
      <c r="A186" s="48">
        <v>164</v>
      </c>
      <c r="B186" s="79"/>
      <c r="C186" s="38"/>
      <c r="D186" s="74"/>
      <c r="E186" s="84" t="s">
        <v>695</v>
      </c>
      <c r="F186" s="84" t="s">
        <v>728</v>
      </c>
      <c r="G186" s="84" t="s">
        <v>729</v>
      </c>
      <c r="H186" s="69" t="s">
        <v>559</v>
      </c>
      <c r="I186" s="84" t="s">
        <v>730</v>
      </c>
      <c r="J186" s="38" t="s">
        <v>731</v>
      </c>
      <c r="K186" s="38" t="s">
        <v>26</v>
      </c>
      <c r="L186" s="49" t="s">
        <v>27</v>
      </c>
      <c r="M186" s="59">
        <v>43885</v>
      </c>
      <c r="N186" s="57"/>
    </row>
    <row r="187" ht="71.1" customHeight="1" spans="1:14">
      <c r="A187" s="48">
        <v>165</v>
      </c>
      <c r="B187" s="79"/>
      <c r="C187" s="38"/>
      <c r="D187" s="74"/>
      <c r="E187" s="84" t="s">
        <v>695</v>
      </c>
      <c r="F187" s="84" t="s">
        <v>732</v>
      </c>
      <c r="G187" s="84" t="s">
        <v>733</v>
      </c>
      <c r="H187" s="69" t="s">
        <v>559</v>
      </c>
      <c r="I187" s="84" t="s">
        <v>730</v>
      </c>
      <c r="J187" s="38" t="s">
        <v>734</v>
      </c>
      <c r="K187" s="38" t="s">
        <v>26</v>
      </c>
      <c r="L187" s="49" t="s">
        <v>27</v>
      </c>
      <c r="M187" s="59">
        <v>43885</v>
      </c>
      <c r="N187" s="57"/>
    </row>
    <row r="188" ht="71.1" customHeight="1" spans="1:14">
      <c r="A188" s="48">
        <v>166</v>
      </c>
      <c r="B188" s="79"/>
      <c r="C188" s="38"/>
      <c r="D188" s="74"/>
      <c r="E188" s="84" t="s">
        <v>695</v>
      </c>
      <c r="F188" s="84" t="s">
        <v>735</v>
      </c>
      <c r="G188" s="84" t="s">
        <v>736</v>
      </c>
      <c r="H188" s="69" t="s">
        <v>559</v>
      </c>
      <c r="I188" s="84" t="s">
        <v>730</v>
      </c>
      <c r="J188" s="38" t="s">
        <v>737</v>
      </c>
      <c r="K188" s="38" t="s">
        <v>26</v>
      </c>
      <c r="L188" s="49" t="s">
        <v>27</v>
      </c>
      <c r="M188" s="59">
        <v>43885</v>
      </c>
      <c r="N188" s="57"/>
    </row>
    <row r="189" ht="71.1" customHeight="1" spans="1:14">
      <c r="A189" s="48">
        <v>167</v>
      </c>
      <c r="B189" s="79"/>
      <c r="C189" s="38"/>
      <c r="D189" s="74"/>
      <c r="E189" s="84" t="s">
        <v>695</v>
      </c>
      <c r="F189" s="84" t="s">
        <v>738</v>
      </c>
      <c r="G189" s="84" t="s">
        <v>739</v>
      </c>
      <c r="H189" s="69" t="s">
        <v>559</v>
      </c>
      <c r="I189" s="84" t="s">
        <v>740</v>
      </c>
      <c r="J189" s="38" t="s">
        <v>741</v>
      </c>
      <c r="K189" s="38" t="s">
        <v>26</v>
      </c>
      <c r="L189" s="49" t="s">
        <v>27</v>
      </c>
      <c r="M189" s="59">
        <v>43885</v>
      </c>
      <c r="N189" s="57"/>
    </row>
    <row r="190" ht="71.1" customHeight="1" spans="1:14">
      <c r="A190" s="48">
        <v>168</v>
      </c>
      <c r="B190" s="79"/>
      <c r="C190" s="38"/>
      <c r="D190" s="38" t="s">
        <v>624</v>
      </c>
      <c r="E190" s="84" t="s">
        <v>742</v>
      </c>
      <c r="F190" s="84" t="s">
        <v>625</v>
      </c>
      <c r="G190" s="84" t="s">
        <v>743</v>
      </c>
      <c r="H190" s="69" t="s">
        <v>559</v>
      </c>
      <c r="I190" s="84" t="s">
        <v>744</v>
      </c>
      <c r="J190" s="38" t="s">
        <v>745</v>
      </c>
      <c r="K190" s="38" t="s">
        <v>26</v>
      </c>
      <c r="L190" s="49" t="s">
        <v>27</v>
      </c>
      <c r="M190" s="59">
        <v>43885</v>
      </c>
      <c r="N190" s="57"/>
    </row>
    <row r="191" ht="71.1" customHeight="1" spans="1:14">
      <c r="A191" s="48">
        <v>169</v>
      </c>
      <c r="B191" s="79"/>
      <c r="C191" s="38"/>
      <c r="D191" s="38" t="s">
        <v>437</v>
      </c>
      <c r="E191" s="84" t="s">
        <v>742</v>
      </c>
      <c r="F191" s="84" t="s">
        <v>629</v>
      </c>
      <c r="G191" s="84" t="s">
        <v>630</v>
      </c>
      <c r="H191" s="69" t="s">
        <v>559</v>
      </c>
      <c r="I191" s="84" t="s">
        <v>631</v>
      </c>
      <c r="J191" s="38" t="s">
        <v>746</v>
      </c>
      <c r="K191" s="38" t="s">
        <v>26</v>
      </c>
      <c r="L191" s="49" t="s">
        <v>27</v>
      </c>
      <c r="M191" s="59">
        <v>43885</v>
      </c>
      <c r="N191" s="57"/>
    </row>
    <row r="192" ht="71.1" customHeight="1" spans="1:14">
      <c r="A192" s="48">
        <v>170</v>
      </c>
      <c r="B192" s="79"/>
      <c r="C192" s="38"/>
      <c r="D192" s="38" t="s">
        <v>632</v>
      </c>
      <c r="E192" s="84" t="s">
        <v>742</v>
      </c>
      <c r="F192" s="84" t="s">
        <v>633</v>
      </c>
      <c r="G192" s="84" t="s">
        <v>634</v>
      </c>
      <c r="H192" s="69" t="s">
        <v>559</v>
      </c>
      <c r="I192" s="84" t="s">
        <v>747</v>
      </c>
      <c r="J192" s="38" t="s">
        <v>748</v>
      </c>
      <c r="K192" s="38" t="s">
        <v>26</v>
      </c>
      <c r="L192" s="49" t="s">
        <v>27</v>
      </c>
      <c r="M192" s="59">
        <v>43885</v>
      </c>
      <c r="N192" s="57"/>
    </row>
    <row r="193" ht="71.1" customHeight="1" spans="1:14">
      <c r="A193" s="48">
        <v>171</v>
      </c>
      <c r="B193" s="79"/>
      <c r="C193" s="38"/>
      <c r="D193" s="38" t="s">
        <v>461</v>
      </c>
      <c r="E193" s="84" t="s">
        <v>742</v>
      </c>
      <c r="F193" s="84" t="s">
        <v>749</v>
      </c>
      <c r="G193" s="84" t="s">
        <v>750</v>
      </c>
      <c r="H193" s="69" t="s">
        <v>559</v>
      </c>
      <c r="I193" s="84" t="s">
        <v>751</v>
      </c>
      <c r="J193" s="38" t="s">
        <v>752</v>
      </c>
      <c r="K193" s="38" t="s">
        <v>26</v>
      </c>
      <c r="L193" s="49" t="s">
        <v>27</v>
      </c>
      <c r="M193" s="59">
        <v>43885</v>
      </c>
      <c r="N193" s="57"/>
    </row>
    <row r="194" ht="71.1" customHeight="1" spans="1:14">
      <c r="A194" s="48">
        <v>172</v>
      </c>
      <c r="B194" s="79"/>
      <c r="C194" s="38"/>
      <c r="D194" s="38"/>
      <c r="E194" s="84" t="s">
        <v>742</v>
      </c>
      <c r="F194" s="84" t="s">
        <v>753</v>
      </c>
      <c r="G194" s="84" t="s">
        <v>754</v>
      </c>
      <c r="H194" s="69" t="s">
        <v>559</v>
      </c>
      <c r="I194" s="84" t="s">
        <v>755</v>
      </c>
      <c r="J194" s="38" t="s">
        <v>756</v>
      </c>
      <c r="K194" s="38" t="s">
        <v>26</v>
      </c>
      <c r="L194" s="49" t="s">
        <v>27</v>
      </c>
      <c r="M194" s="59">
        <v>43885</v>
      </c>
      <c r="N194" s="57"/>
    </row>
    <row r="195" ht="71.1" customHeight="1" spans="1:14">
      <c r="A195" s="48">
        <v>173</v>
      </c>
      <c r="B195" s="79"/>
      <c r="C195" s="38"/>
      <c r="D195" s="38" t="s">
        <v>666</v>
      </c>
      <c r="E195" s="84" t="s">
        <v>757</v>
      </c>
      <c r="F195" s="84" t="s">
        <v>667</v>
      </c>
      <c r="G195" s="84" t="s">
        <v>668</v>
      </c>
      <c r="H195" s="69" t="s">
        <v>559</v>
      </c>
      <c r="I195" s="84" t="s">
        <v>758</v>
      </c>
      <c r="J195" s="38" t="s">
        <v>759</v>
      </c>
      <c r="K195" s="38" t="s">
        <v>26</v>
      </c>
      <c r="L195" s="49" t="s">
        <v>27</v>
      </c>
      <c r="M195" s="59">
        <v>43885</v>
      </c>
      <c r="N195" s="57"/>
    </row>
    <row r="196" ht="71.1" customHeight="1" spans="1:14">
      <c r="A196" s="48">
        <v>174</v>
      </c>
      <c r="B196" s="79"/>
      <c r="C196" s="38"/>
      <c r="D196" s="38"/>
      <c r="E196" s="84" t="s">
        <v>757</v>
      </c>
      <c r="F196" s="84" t="s">
        <v>760</v>
      </c>
      <c r="G196" s="84" t="s">
        <v>626</v>
      </c>
      <c r="H196" s="69" t="s">
        <v>559</v>
      </c>
      <c r="I196" s="84" t="s">
        <v>761</v>
      </c>
      <c r="J196" s="38" t="s">
        <v>762</v>
      </c>
      <c r="K196" s="38" t="s">
        <v>26</v>
      </c>
      <c r="L196" s="49" t="s">
        <v>27</v>
      </c>
      <c r="M196" s="59">
        <v>43885</v>
      </c>
      <c r="N196" s="57"/>
    </row>
    <row r="197" ht="71.1" customHeight="1" spans="1:14">
      <c r="A197" s="48">
        <v>175</v>
      </c>
      <c r="B197" s="79"/>
      <c r="C197" s="38"/>
      <c r="D197" s="38"/>
      <c r="E197" s="84" t="s">
        <v>757</v>
      </c>
      <c r="F197" s="84" t="s">
        <v>763</v>
      </c>
      <c r="G197" s="84" t="s">
        <v>630</v>
      </c>
      <c r="H197" s="69" t="s">
        <v>559</v>
      </c>
      <c r="I197" s="84" t="s">
        <v>631</v>
      </c>
      <c r="J197" s="38" t="s">
        <v>764</v>
      </c>
      <c r="K197" s="38" t="s">
        <v>26</v>
      </c>
      <c r="L197" s="49" t="s">
        <v>27</v>
      </c>
      <c r="M197" s="59">
        <v>43885</v>
      </c>
      <c r="N197" s="57"/>
    </row>
    <row r="198" ht="71.1" customHeight="1" spans="1:14">
      <c r="A198" s="48">
        <v>176</v>
      </c>
      <c r="B198" s="79"/>
      <c r="C198" s="38"/>
      <c r="D198" s="38"/>
      <c r="E198" s="84" t="s">
        <v>757</v>
      </c>
      <c r="F198" s="84" t="s">
        <v>765</v>
      </c>
      <c r="G198" s="84" t="s">
        <v>634</v>
      </c>
      <c r="H198" s="69" t="s">
        <v>559</v>
      </c>
      <c r="I198" s="84" t="s">
        <v>766</v>
      </c>
      <c r="J198" s="38" t="s">
        <v>767</v>
      </c>
      <c r="K198" s="38" t="s">
        <v>26</v>
      </c>
      <c r="L198" s="49" t="s">
        <v>27</v>
      </c>
      <c r="M198" s="59">
        <v>43885</v>
      </c>
      <c r="N198" s="57"/>
    </row>
    <row r="199" ht="71.1" customHeight="1" spans="1:14">
      <c r="A199" s="48">
        <v>177</v>
      </c>
      <c r="B199" s="79"/>
      <c r="C199" s="38"/>
      <c r="D199" s="38"/>
      <c r="E199" s="84" t="s">
        <v>757</v>
      </c>
      <c r="F199" s="84" t="s">
        <v>768</v>
      </c>
      <c r="G199" s="84" t="s">
        <v>769</v>
      </c>
      <c r="H199" s="69" t="s">
        <v>559</v>
      </c>
      <c r="I199" s="84" t="s">
        <v>770</v>
      </c>
      <c r="J199" s="38" t="s">
        <v>771</v>
      </c>
      <c r="K199" s="38" t="s">
        <v>26</v>
      </c>
      <c r="L199" s="49" t="s">
        <v>27</v>
      </c>
      <c r="M199" s="59">
        <v>43885</v>
      </c>
      <c r="N199" s="57"/>
    </row>
    <row r="200" ht="87.95" customHeight="1" spans="1:14">
      <c r="A200" s="48">
        <v>178</v>
      </c>
      <c r="B200" s="79"/>
      <c r="C200" s="38"/>
      <c r="D200" s="38" t="s">
        <v>772</v>
      </c>
      <c r="E200" s="84" t="s">
        <v>742</v>
      </c>
      <c r="F200" s="84" t="s">
        <v>773</v>
      </c>
      <c r="G200" s="84" t="s">
        <v>774</v>
      </c>
      <c r="H200" s="69" t="s">
        <v>559</v>
      </c>
      <c r="I200" s="84" t="s">
        <v>775</v>
      </c>
      <c r="J200" s="38" t="s">
        <v>776</v>
      </c>
      <c r="K200" s="38" t="s">
        <v>26</v>
      </c>
      <c r="L200" s="49" t="s">
        <v>27</v>
      </c>
      <c r="M200" s="59">
        <v>43885</v>
      </c>
      <c r="N200" s="57"/>
    </row>
    <row r="201" ht="84" customHeight="1" spans="1:14">
      <c r="A201" s="48">
        <v>179</v>
      </c>
      <c r="B201" s="79"/>
      <c r="C201" s="38"/>
      <c r="D201" s="38"/>
      <c r="E201" s="84" t="s">
        <v>742</v>
      </c>
      <c r="F201" s="84" t="s">
        <v>777</v>
      </c>
      <c r="G201" s="84" t="s">
        <v>778</v>
      </c>
      <c r="H201" s="69" t="s">
        <v>559</v>
      </c>
      <c r="I201" s="84" t="s">
        <v>779</v>
      </c>
      <c r="J201" s="38" t="s">
        <v>780</v>
      </c>
      <c r="K201" s="38" t="s">
        <v>26</v>
      </c>
      <c r="L201" s="49" t="s">
        <v>27</v>
      </c>
      <c r="M201" s="59">
        <v>43885</v>
      </c>
      <c r="N201" s="57"/>
    </row>
    <row r="202" ht="71.1" customHeight="1" spans="1:14">
      <c r="A202" s="48">
        <v>180</v>
      </c>
      <c r="B202" s="85" t="s">
        <v>781</v>
      </c>
      <c r="C202" s="38" t="s">
        <v>782</v>
      </c>
      <c r="D202" s="74" t="s">
        <v>783</v>
      </c>
      <c r="E202" s="38" t="s">
        <v>784</v>
      </c>
      <c r="F202" s="84" t="s">
        <v>785</v>
      </c>
      <c r="G202" s="84" t="s">
        <v>786</v>
      </c>
      <c r="H202" s="69" t="s">
        <v>787</v>
      </c>
      <c r="I202" s="84" t="s">
        <v>788</v>
      </c>
      <c r="J202" s="38" t="s">
        <v>789</v>
      </c>
      <c r="K202" s="38" t="s">
        <v>26</v>
      </c>
      <c r="L202" s="49" t="s">
        <v>27</v>
      </c>
      <c r="M202" s="59">
        <v>43885</v>
      </c>
      <c r="N202" s="57"/>
    </row>
    <row r="203" ht="71.1" customHeight="1" spans="1:14">
      <c r="A203" s="48">
        <v>181</v>
      </c>
      <c r="B203" s="85"/>
      <c r="C203" s="38"/>
      <c r="D203" s="74"/>
      <c r="E203" s="38" t="s">
        <v>790</v>
      </c>
      <c r="F203" s="84" t="s">
        <v>791</v>
      </c>
      <c r="G203" s="84" t="s">
        <v>792</v>
      </c>
      <c r="H203" s="69" t="s">
        <v>559</v>
      </c>
      <c r="I203" s="84" t="s">
        <v>793</v>
      </c>
      <c r="J203" s="38" t="s">
        <v>794</v>
      </c>
      <c r="K203" s="38" t="s">
        <v>26</v>
      </c>
      <c r="L203" s="49" t="s">
        <v>27</v>
      </c>
      <c r="M203" s="59">
        <v>43885</v>
      </c>
      <c r="N203" s="57"/>
    </row>
    <row r="204" ht="71.1" customHeight="1" spans="1:14">
      <c r="A204" s="48">
        <v>182</v>
      </c>
      <c r="B204" s="85"/>
      <c r="C204" s="38"/>
      <c r="D204" s="74"/>
      <c r="E204" s="38" t="s">
        <v>790</v>
      </c>
      <c r="F204" s="84" t="s">
        <v>795</v>
      </c>
      <c r="G204" s="84" t="s">
        <v>796</v>
      </c>
      <c r="H204" s="69" t="s">
        <v>559</v>
      </c>
      <c r="I204" s="84" t="s">
        <v>797</v>
      </c>
      <c r="J204" s="38" t="s">
        <v>798</v>
      </c>
      <c r="K204" s="38" t="s">
        <v>26</v>
      </c>
      <c r="L204" s="49" t="s">
        <v>27</v>
      </c>
      <c r="M204" s="59">
        <v>43885</v>
      </c>
      <c r="N204" s="57"/>
    </row>
    <row r="205" ht="71.1" customHeight="1" spans="1:14">
      <c r="A205" s="48">
        <v>183</v>
      </c>
      <c r="B205" s="85"/>
      <c r="C205" s="38"/>
      <c r="D205" s="74"/>
      <c r="E205" s="38" t="s">
        <v>790</v>
      </c>
      <c r="F205" s="84" t="s">
        <v>799</v>
      </c>
      <c r="G205" s="84" t="s">
        <v>800</v>
      </c>
      <c r="H205" s="69" t="s">
        <v>559</v>
      </c>
      <c r="I205" s="84" t="s">
        <v>801</v>
      </c>
      <c r="J205" s="38" t="s">
        <v>802</v>
      </c>
      <c r="K205" s="38" t="s">
        <v>26</v>
      </c>
      <c r="L205" s="49" t="s">
        <v>27</v>
      </c>
      <c r="M205" s="59">
        <v>43885</v>
      </c>
      <c r="N205" s="57"/>
    </row>
    <row r="206" ht="71.1" customHeight="1" spans="1:14">
      <c r="A206" s="48">
        <v>184</v>
      </c>
      <c r="B206" s="85"/>
      <c r="C206" s="38"/>
      <c r="D206" s="74"/>
      <c r="E206" s="38" t="s">
        <v>790</v>
      </c>
      <c r="F206" s="84" t="s">
        <v>803</v>
      </c>
      <c r="G206" s="84" t="s">
        <v>804</v>
      </c>
      <c r="H206" s="69" t="s">
        <v>559</v>
      </c>
      <c r="I206" s="84" t="s">
        <v>801</v>
      </c>
      <c r="J206" s="38" t="s">
        <v>805</v>
      </c>
      <c r="K206" s="38" t="s">
        <v>26</v>
      </c>
      <c r="L206" s="49" t="s">
        <v>27</v>
      </c>
      <c r="M206" s="59">
        <v>43885</v>
      </c>
      <c r="N206" s="57"/>
    </row>
    <row r="207" ht="96.95" customHeight="1" spans="1:14">
      <c r="A207" s="48">
        <v>185</v>
      </c>
      <c r="B207" s="85"/>
      <c r="C207" s="38"/>
      <c r="D207" s="74"/>
      <c r="E207" s="38" t="s">
        <v>790</v>
      </c>
      <c r="F207" s="84" t="s">
        <v>806</v>
      </c>
      <c r="G207" s="84" t="s">
        <v>807</v>
      </c>
      <c r="H207" s="69" t="s">
        <v>559</v>
      </c>
      <c r="I207" s="84" t="s">
        <v>808</v>
      </c>
      <c r="J207" s="38" t="s">
        <v>809</v>
      </c>
      <c r="K207" s="38" t="s">
        <v>26</v>
      </c>
      <c r="L207" s="49" t="s">
        <v>27</v>
      </c>
      <c r="M207" s="59">
        <v>43885</v>
      </c>
      <c r="N207" s="57"/>
    </row>
    <row r="208" ht="71.1" customHeight="1" spans="1:14">
      <c r="A208" s="48">
        <v>186</v>
      </c>
      <c r="B208" s="85"/>
      <c r="C208" s="38"/>
      <c r="D208" s="74"/>
      <c r="E208" s="38" t="s">
        <v>790</v>
      </c>
      <c r="F208" s="84" t="s">
        <v>810</v>
      </c>
      <c r="G208" s="84" t="s">
        <v>811</v>
      </c>
      <c r="H208" s="69" t="s">
        <v>559</v>
      </c>
      <c r="I208" s="84" t="s">
        <v>812</v>
      </c>
      <c r="J208" s="38" t="s">
        <v>813</v>
      </c>
      <c r="K208" s="38" t="s">
        <v>26</v>
      </c>
      <c r="L208" s="49" t="s">
        <v>27</v>
      </c>
      <c r="M208" s="59">
        <v>43885</v>
      </c>
      <c r="N208" s="57"/>
    </row>
    <row r="209" ht="71.1" customHeight="1" spans="1:14">
      <c r="A209" s="48">
        <v>187</v>
      </c>
      <c r="B209" s="85"/>
      <c r="C209" s="38"/>
      <c r="D209" s="74"/>
      <c r="E209" s="38" t="s">
        <v>790</v>
      </c>
      <c r="F209" s="84" t="s">
        <v>814</v>
      </c>
      <c r="G209" s="84" t="s">
        <v>815</v>
      </c>
      <c r="H209" s="69" t="s">
        <v>559</v>
      </c>
      <c r="I209" s="84" t="s">
        <v>816</v>
      </c>
      <c r="J209" s="38" t="s">
        <v>817</v>
      </c>
      <c r="K209" s="38" t="s">
        <v>26</v>
      </c>
      <c r="L209" s="49" t="s">
        <v>27</v>
      </c>
      <c r="M209" s="59">
        <v>43885</v>
      </c>
      <c r="N209" s="57"/>
    </row>
    <row r="210" ht="71.1" customHeight="1" spans="1:14">
      <c r="A210" s="48">
        <v>188</v>
      </c>
      <c r="B210" s="85"/>
      <c r="C210" s="38"/>
      <c r="D210" s="74"/>
      <c r="E210" s="38" t="s">
        <v>790</v>
      </c>
      <c r="F210" s="84" t="s">
        <v>818</v>
      </c>
      <c r="G210" s="84" t="s">
        <v>819</v>
      </c>
      <c r="H210" s="69" t="s">
        <v>559</v>
      </c>
      <c r="I210" s="84" t="s">
        <v>820</v>
      </c>
      <c r="J210" s="38" t="s">
        <v>821</v>
      </c>
      <c r="K210" s="38" t="s">
        <v>26</v>
      </c>
      <c r="L210" s="49" t="s">
        <v>27</v>
      </c>
      <c r="M210" s="59">
        <v>43885</v>
      </c>
      <c r="N210" s="57"/>
    </row>
    <row r="211" ht="71.1" customHeight="1" spans="1:14">
      <c r="A211" s="48">
        <v>189</v>
      </c>
      <c r="B211" s="85"/>
      <c r="C211" s="38"/>
      <c r="D211" s="74"/>
      <c r="E211" s="38" t="s">
        <v>790</v>
      </c>
      <c r="F211" s="84" t="s">
        <v>822</v>
      </c>
      <c r="G211" s="84" t="s">
        <v>823</v>
      </c>
      <c r="H211" s="69" t="s">
        <v>559</v>
      </c>
      <c r="I211" s="84" t="s">
        <v>816</v>
      </c>
      <c r="J211" s="38" t="s">
        <v>824</v>
      </c>
      <c r="K211" s="38" t="s">
        <v>26</v>
      </c>
      <c r="L211" s="49" t="s">
        <v>27</v>
      </c>
      <c r="M211" s="59">
        <v>43885</v>
      </c>
      <c r="N211" s="57"/>
    </row>
    <row r="212" ht="71.1" customHeight="1" spans="1:14">
      <c r="A212" s="48">
        <v>190</v>
      </c>
      <c r="B212" s="85"/>
      <c r="C212" s="38"/>
      <c r="D212" s="74"/>
      <c r="E212" s="38" t="s">
        <v>790</v>
      </c>
      <c r="F212" s="84" t="s">
        <v>825</v>
      </c>
      <c r="G212" s="84" t="s">
        <v>826</v>
      </c>
      <c r="H212" s="69" t="s">
        <v>559</v>
      </c>
      <c r="I212" s="84" t="s">
        <v>816</v>
      </c>
      <c r="J212" s="38" t="s">
        <v>827</v>
      </c>
      <c r="K212" s="38" t="s">
        <v>26</v>
      </c>
      <c r="L212" s="49" t="s">
        <v>27</v>
      </c>
      <c r="M212" s="59">
        <v>43885</v>
      </c>
      <c r="N212" s="57"/>
    </row>
    <row r="213" ht="71.1" customHeight="1" spans="1:14">
      <c r="A213" s="48">
        <v>191</v>
      </c>
      <c r="B213" s="85"/>
      <c r="C213" s="38"/>
      <c r="D213" s="74"/>
      <c r="E213" s="38" t="s">
        <v>790</v>
      </c>
      <c r="F213" s="84" t="s">
        <v>828</v>
      </c>
      <c r="G213" s="84" t="s">
        <v>829</v>
      </c>
      <c r="H213" s="69" t="s">
        <v>559</v>
      </c>
      <c r="I213" s="84" t="s">
        <v>816</v>
      </c>
      <c r="J213" s="38" t="s">
        <v>830</v>
      </c>
      <c r="K213" s="38" t="s">
        <v>26</v>
      </c>
      <c r="L213" s="49" t="s">
        <v>27</v>
      </c>
      <c r="M213" s="59">
        <v>43885</v>
      </c>
      <c r="N213" s="57"/>
    </row>
    <row r="214" ht="71.1" customHeight="1" spans="1:14">
      <c r="A214" s="48">
        <v>192</v>
      </c>
      <c r="B214" s="85"/>
      <c r="C214" s="38"/>
      <c r="D214" s="74"/>
      <c r="E214" s="38" t="s">
        <v>790</v>
      </c>
      <c r="F214" s="84" t="s">
        <v>723</v>
      </c>
      <c r="G214" s="84" t="s">
        <v>724</v>
      </c>
      <c r="H214" s="69" t="s">
        <v>559</v>
      </c>
      <c r="I214" s="84" t="s">
        <v>831</v>
      </c>
      <c r="J214" s="38" t="s">
        <v>832</v>
      </c>
      <c r="K214" s="38" t="s">
        <v>26</v>
      </c>
      <c r="L214" s="49" t="s">
        <v>27</v>
      </c>
      <c r="M214" s="59">
        <v>43885</v>
      </c>
      <c r="N214" s="57"/>
    </row>
    <row r="215" ht="135" customHeight="1" spans="1:14">
      <c r="A215" s="48">
        <v>193</v>
      </c>
      <c r="B215" s="85"/>
      <c r="C215" s="38"/>
      <c r="D215" s="74"/>
      <c r="E215" s="38" t="s">
        <v>790</v>
      </c>
      <c r="F215" s="84" t="s">
        <v>728</v>
      </c>
      <c r="G215" s="84" t="s">
        <v>833</v>
      </c>
      <c r="H215" s="69" t="s">
        <v>559</v>
      </c>
      <c r="I215" s="84" t="s">
        <v>834</v>
      </c>
      <c r="J215" s="38" t="s">
        <v>835</v>
      </c>
      <c r="K215" s="38" t="s">
        <v>26</v>
      </c>
      <c r="L215" s="49" t="s">
        <v>27</v>
      </c>
      <c r="M215" s="59">
        <v>43885</v>
      </c>
      <c r="N215" s="57"/>
    </row>
    <row r="216" ht="71.1" customHeight="1" spans="1:14">
      <c r="A216" s="48">
        <v>194</v>
      </c>
      <c r="B216" s="85"/>
      <c r="C216" s="38"/>
      <c r="D216" s="74"/>
      <c r="E216" s="38" t="s">
        <v>790</v>
      </c>
      <c r="F216" s="84" t="s">
        <v>732</v>
      </c>
      <c r="G216" s="84" t="s">
        <v>836</v>
      </c>
      <c r="H216" s="69" t="s">
        <v>559</v>
      </c>
      <c r="I216" s="84" t="s">
        <v>834</v>
      </c>
      <c r="J216" s="38" t="s">
        <v>837</v>
      </c>
      <c r="K216" s="38" t="s">
        <v>26</v>
      </c>
      <c r="L216" s="49" t="s">
        <v>27</v>
      </c>
      <c r="M216" s="59">
        <v>43885</v>
      </c>
      <c r="N216" s="57"/>
    </row>
    <row r="217" ht="71.1" customHeight="1" spans="1:14">
      <c r="A217" s="48">
        <v>195</v>
      </c>
      <c r="B217" s="85"/>
      <c r="C217" s="38"/>
      <c r="D217" s="74"/>
      <c r="E217" s="38" t="s">
        <v>790</v>
      </c>
      <c r="F217" s="84" t="s">
        <v>735</v>
      </c>
      <c r="G217" s="84" t="s">
        <v>838</v>
      </c>
      <c r="H217" s="69" t="s">
        <v>559</v>
      </c>
      <c r="I217" s="84" t="s">
        <v>834</v>
      </c>
      <c r="J217" s="38" t="s">
        <v>839</v>
      </c>
      <c r="K217" s="38" t="s">
        <v>26</v>
      </c>
      <c r="L217" s="49" t="s">
        <v>27</v>
      </c>
      <c r="M217" s="59">
        <v>43885</v>
      </c>
      <c r="N217" s="57"/>
    </row>
    <row r="218" ht="71.1" customHeight="1" spans="1:14">
      <c r="A218" s="48">
        <v>196</v>
      </c>
      <c r="B218" s="85"/>
      <c r="C218" s="38"/>
      <c r="D218" s="74"/>
      <c r="E218" s="38" t="s">
        <v>790</v>
      </c>
      <c r="F218" s="84" t="s">
        <v>738</v>
      </c>
      <c r="G218" s="84" t="s">
        <v>739</v>
      </c>
      <c r="H218" s="69" t="s">
        <v>559</v>
      </c>
      <c r="I218" s="84" t="s">
        <v>740</v>
      </c>
      <c r="J218" s="38" t="s">
        <v>840</v>
      </c>
      <c r="K218" s="38" t="s">
        <v>26</v>
      </c>
      <c r="L218" s="49" t="s">
        <v>27</v>
      </c>
      <c r="M218" s="59">
        <v>43885</v>
      </c>
      <c r="N218" s="57"/>
    </row>
    <row r="219" ht="71.1" customHeight="1" spans="1:14">
      <c r="A219" s="48">
        <v>197</v>
      </c>
      <c r="B219" s="85"/>
      <c r="C219" s="38"/>
      <c r="D219" s="74" t="s">
        <v>841</v>
      </c>
      <c r="E219" s="38" t="s">
        <v>842</v>
      </c>
      <c r="F219" s="84" t="s">
        <v>843</v>
      </c>
      <c r="G219" s="84" t="s">
        <v>844</v>
      </c>
      <c r="H219" s="69" t="s">
        <v>559</v>
      </c>
      <c r="I219" s="84" t="s">
        <v>845</v>
      </c>
      <c r="J219" s="38" t="s">
        <v>846</v>
      </c>
      <c r="K219" s="38" t="s">
        <v>26</v>
      </c>
      <c r="L219" s="49" t="s">
        <v>27</v>
      </c>
      <c r="M219" s="59">
        <v>43885</v>
      </c>
      <c r="N219" s="57"/>
    </row>
    <row r="220" ht="71.1" customHeight="1" spans="1:14">
      <c r="A220" s="48">
        <v>198</v>
      </c>
      <c r="B220" s="85"/>
      <c r="C220" s="38"/>
      <c r="D220" s="74"/>
      <c r="E220" s="38" t="s">
        <v>842</v>
      </c>
      <c r="F220" s="84" t="s">
        <v>847</v>
      </c>
      <c r="G220" s="84" t="s">
        <v>848</v>
      </c>
      <c r="H220" s="69" t="s">
        <v>559</v>
      </c>
      <c r="I220" s="84" t="s">
        <v>849</v>
      </c>
      <c r="J220" s="38" t="s">
        <v>850</v>
      </c>
      <c r="K220" s="38" t="s">
        <v>26</v>
      </c>
      <c r="L220" s="49" t="s">
        <v>27</v>
      </c>
      <c r="M220" s="59">
        <v>43885</v>
      </c>
      <c r="N220" s="57"/>
    </row>
    <row r="221" ht="71.1" customHeight="1" spans="1:14">
      <c r="A221" s="48">
        <v>199</v>
      </c>
      <c r="B221" s="85"/>
      <c r="C221" s="38"/>
      <c r="D221" s="74"/>
      <c r="E221" s="38" t="s">
        <v>842</v>
      </c>
      <c r="F221" s="84" t="s">
        <v>851</v>
      </c>
      <c r="G221" s="84" t="s">
        <v>852</v>
      </c>
      <c r="H221" s="69" t="s">
        <v>559</v>
      </c>
      <c r="I221" s="84" t="s">
        <v>849</v>
      </c>
      <c r="J221" s="38" t="s">
        <v>853</v>
      </c>
      <c r="K221" s="38" t="s">
        <v>26</v>
      </c>
      <c r="L221" s="49" t="s">
        <v>27</v>
      </c>
      <c r="M221" s="59">
        <v>43885</v>
      </c>
      <c r="N221" s="57"/>
    </row>
    <row r="222" ht="71.1" customHeight="1" spans="1:14">
      <c r="A222" s="48">
        <v>200</v>
      </c>
      <c r="B222" s="85"/>
      <c r="C222" s="38"/>
      <c r="D222" s="74"/>
      <c r="E222" s="38" t="s">
        <v>842</v>
      </c>
      <c r="F222" s="84" t="s">
        <v>854</v>
      </c>
      <c r="G222" s="84" t="s">
        <v>855</v>
      </c>
      <c r="H222" s="69" t="s">
        <v>559</v>
      </c>
      <c r="I222" s="84" t="s">
        <v>849</v>
      </c>
      <c r="J222" s="38" t="s">
        <v>856</v>
      </c>
      <c r="K222" s="38" t="s">
        <v>26</v>
      </c>
      <c r="L222" s="49" t="s">
        <v>27</v>
      </c>
      <c r="M222" s="59">
        <v>43885</v>
      </c>
      <c r="N222" s="57"/>
    </row>
    <row r="223" ht="71.1" customHeight="1" spans="1:14">
      <c r="A223" s="48">
        <v>201</v>
      </c>
      <c r="B223" s="85"/>
      <c r="C223" s="38"/>
      <c r="D223" s="74"/>
      <c r="E223" s="38" t="s">
        <v>842</v>
      </c>
      <c r="F223" s="84" t="s">
        <v>857</v>
      </c>
      <c r="G223" s="84" t="s">
        <v>858</v>
      </c>
      <c r="H223" s="69" t="s">
        <v>559</v>
      </c>
      <c r="I223" s="84" t="s">
        <v>849</v>
      </c>
      <c r="J223" s="38" t="s">
        <v>859</v>
      </c>
      <c r="K223" s="38" t="s">
        <v>26</v>
      </c>
      <c r="L223" s="49" t="s">
        <v>27</v>
      </c>
      <c r="M223" s="59">
        <v>43885</v>
      </c>
      <c r="N223" s="57"/>
    </row>
    <row r="224" ht="71.1" customHeight="1" spans="1:14">
      <c r="A224" s="48">
        <v>202</v>
      </c>
      <c r="B224" s="85"/>
      <c r="C224" s="38"/>
      <c r="D224" s="74"/>
      <c r="E224" s="38" t="s">
        <v>842</v>
      </c>
      <c r="F224" s="84" t="s">
        <v>857</v>
      </c>
      <c r="G224" s="84" t="s">
        <v>860</v>
      </c>
      <c r="H224" s="69" t="s">
        <v>559</v>
      </c>
      <c r="I224" s="84" t="s">
        <v>849</v>
      </c>
      <c r="J224" s="38" t="s">
        <v>861</v>
      </c>
      <c r="K224" s="38" t="s">
        <v>26</v>
      </c>
      <c r="L224" s="49" t="s">
        <v>27</v>
      </c>
      <c r="M224" s="59">
        <v>43885</v>
      </c>
      <c r="N224" s="57"/>
    </row>
    <row r="225" ht="71.1" customHeight="1" spans="1:14">
      <c r="A225" s="48">
        <v>203</v>
      </c>
      <c r="B225" s="85"/>
      <c r="C225" s="38"/>
      <c r="D225" s="74"/>
      <c r="E225" s="38" t="s">
        <v>842</v>
      </c>
      <c r="F225" s="84" t="s">
        <v>862</v>
      </c>
      <c r="G225" s="84" t="s">
        <v>863</v>
      </c>
      <c r="H225" s="69" t="s">
        <v>559</v>
      </c>
      <c r="I225" s="84" t="s">
        <v>849</v>
      </c>
      <c r="J225" s="38" t="s">
        <v>864</v>
      </c>
      <c r="K225" s="38" t="s">
        <v>26</v>
      </c>
      <c r="L225" s="49" t="s">
        <v>27</v>
      </c>
      <c r="M225" s="59">
        <v>43885</v>
      </c>
      <c r="N225" s="57"/>
    </row>
    <row r="226" ht="71.1" customHeight="1" spans="1:14">
      <c r="A226" s="48">
        <v>204</v>
      </c>
      <c r="B226" s="85"/>
      <c r="C226" s="38"/>
      <c r="D226" s="74"/>
      <c r="E226" s="38" t="s">
        <v>842</v>
      </c>
      <c r="F226" s="84" t="s">
        <v>865</v>
      </c>
      <c r="G226" s="84" t="s">
        <v>866</v>
      </c>
      <c r="H226" s="69" t="s">
        <v>559</v>
      </c>
      <c r="I226" s="84" t="s">
        <v>849</v>
      </c>
      <c r="J226" s="38" t="s">
        <v>867</v>
      </c>
      <c r="K226" s="38" t="s">
        <v>26</v>
      </c>
      <c r="L226" s="49" t="s">
        <v>27</v>
      </c>
      <c r="M226" s="59">
        <v>43885</v>
      </c>
      <c r="N226" s="57"/>
    </row>
    <row r="227" ht="71.1" customHeight="1" spans="1:14">
      <c r="A227" s="48">
        <v>205</v>
      </c>
      <c r="B227" s="85"/>
      <c r="C227" s="38"/>
      <c r="D227" s="74"/>
      <c r="E227" s="38" t="s">
        <v>842</v>
      </c>
      <c r="F227" s="84" t="s">
        <v>868</v>
      </c>
      <c r="G227" s="84" t="s">
        <v>869</v>
      </c>
      <c r="H227" s="69" t="s">
        <v>559</v>
      </c>
      <c r="I227" s="84" t="s">
        <v>870</v>
      </c>
      <c r="J227" s="38" t="s">
        <v>871</v>
      </c>
      <c r="K227" s="38" t="s">
        <v>26</v>
      </c>
      <c r="L227" s="49" t="s">
        <v>27</v>
      </c>
      <c r="M227" s="59">
        <v>43885</v>
      </c>
      <c r="N227" s="57"/>
    </row>
    <row r="228" ht="71.1" customHeight="1" spans="1:14">
      <c r="A228" s="48">
        <v>206</v>
      </c>
      <c r="B228" s="85"/>
      <c r="C228" s="38"/>
      <c r="D228" s="74" t="s">
        <v>872</v>
      </c>
      <c r="E228" s="38" t="s">
        <v>873</v>
      </c>
      <c r="F228" s="84" t="s">
        <v>874</v>
      </c>
      <c r="G228" s="84" t="s">
        <v>875</v>
      </c>
      <c r="H228" s="69" t="s">
        <v>559</v>
      </c>
      <c r="I228" s="84" t="s">
        <v>876</v>
      </c>
      <c r="J228" s="38" t="s">
        <v>877</v>
      </c>
      <c r="K228" s="38" t="s">
        <v>26</v>
      </c>
      <c r="L228" s="49" t="s">
        <v>27</v>
      </c>
      <c r="M228" s="59">
        <v>43885</v>
      </c>
      <c r="N228" s="57"/>
    </row>
    <row r="229" ht="71.1" customHeight="1" spans="1:14">
      <c r="A229" s="48">
        <v>207</v>
      </c>
      <c r="B229" s="85"/>
      <c r="C229" s="38"/>
      <c r="D229" s="74"/>
      <c r="E229" s="38" t="s">
        <v>873</v>
      </c>
      <c r="F229" s="84" t="s">
        <v>878</v>
      </c>
      <c r="G229" s="84" t="s">
        <v>879</v>
      </c>
      <c r="H229" s="69" t="s">
        <v>559</v>
      </c>
      <c r="I229" s="84" t="s">
        <v>880</v>
      </c>
      <c r="J229" s="38" t="s">
        <v>881</v>
      </c>
      <c r="K229" s="38" t="s">
        <v>26</v>
      </c>
      <c r="L229" s="49" t="s">
        <v>27</v>
      </c>
      <c r="M229" s="59">
        <v>43885</v>
      </c>
      <c r="N229" s="57"/>
    </row>
    <row r="230" ht="71.1" customHeight="1" spans="1:14">
      <c r="A230" s="48">
        <v>208</v>
      </c>
      <c r="B230" s="85"/>
      <c r="C230" s="38"/>
      <c r="D230" s="86" t="s">
        <v>882</v>
      </c>
      <c r="E230" s="38" t="s">
        <v>873</v>
      </c>
      <c r="F230" s="84" t="s">
        <v>883</v>
      </c>
      <c r="G230" s="84" t="s">
        <v>884</v>
      </c>
      <c r="H230" s="69" t="s">
        <v>559</v>
      </c>
      <c r="I230" s="84" t="s">
        <v>885</v>
      </c>
      <c r="J230" s="38" t="s">
        <v>886</v>
      </c>
      <c r="K230" s="38" t="s">
        <v>26</v>
      </c>
      <c r="L230" s="49" t="s">
        <v>27</v>
      </c>
      <c r="M230" s="59">
        <v>43885</v>
      </c>
      <c r="N230" s="57"/>
    </row>
    <row r="231" ht="71.1" customHeight="1" spans="1:14">
      <c r="A231" s="48">
        <v>209</v>
      </c>
      <c r="B231" s="85"/>
      <c r="C231" s="38"/>
      <c r="D231" s="74" t="s">
        <v>887</v>
      </c>
      <c r="E231" s="38" t="s">
        <v>873</v>
      </c>
      <c r="F231" s="84" t="s">
        <v>888</v>
      </c>
      <c r="G231" s="84" t="s">
        <v>889</v>
      </c>
      <c r="H231" s="69" t="s">
        <v>559</v>
      </c>
      <c r="I231" s="84" t="s">
        <v>890</v>
      </c>
      <c r="J231" s="38" t="s">
        <v>891</v>
      </c>
      <c r="K231" s="38" t="s">
        <v>26</v>
      </c>
      <c r="L231" s="49" t="s">
        <v>27</v>
      </c>
      <c r="M231" s="59">
        <v>43885</v>
      </c>
      <c r="N231" s="57"/>
    </row>
    <row r="232" ht="71.1" customHeight="1" spans="1:14">
      <c r="A232" s="48">
        <v>210</v>
      </c>
      <c r="B232" s="85"/>
      <c r="C232" s="38"/>
      <c r="D232" s="74"/>
      <c r="E232" s="38" t="s">
        <v>873</v>
      </c>
      <c r="F232" s="84" t="s">
        <v>892</v>
      </c>
      <c r="G232" s="84" t="s">
        <v>893</v>
      </c>
      <c r="H232" s="69" t="s">
        <v>559</v>
      </c>
      <c r="I232" s="84" t="s">
        <v>890</v>
      </c>
      <c r="J232" s="38" t="s">
        <v>894</v>
      </c>
      <c r="K232" s="38" t="s">
        <v>26</v>
      </c>
      <c r="L232" s="49" t="s">
        <v>27</v>
      </c>
      <c r="M232" s="59">
        <v>43885</v>
      </c>
      <c r="N232" s="57"/>
    </row>
    <row r="233" ht="71.1" customHeight="1" spans="1:14">
      <c r="A233" s="48">
        <v>211</v>
      </c>
      <c r="B233" s="85"/>
      <c r="C233" s="38"/>
      <c r="D233" s="74"/>
      <c r="E233" s="38" t="s">
        <v>873</v>
      </c>
      <c r="F233" s="84" t="s">
        <v>895</v>
      </c>
      <c r="G233" s="84" t="s">
        <v>896</v>
      </c>
      <c r="H233" s="69" t="s">
        <v>559</v>
      </c>
      <c r="I233" s="84" t="s">
        <v>890</v>
      </c>
      <c r="J233" s="38" t="s">
        <v>897</v>
      </c>
      <c r="K233" s="38" t="s">
        <v>26</v>
      </c>
      <c r="L233" s="49" t="s">
        <v>27</v>
      </c>
      <c r="M233" s="59">
        <v>43885</v>
      </c>
      <c r="N233" s="57"/>
    </row>
    <row r="234" ht="71.1" customHeight="1" spans="1:14">
      <c r="A234" s="48">
        <v>212</v>
      </c>
      <c r="B234" s="85"/>
      <c r="C234" s="38"/>
      <c r="D234" s="74"/>
      <c r="E234" s="38" t="s">
        <v>873</v>
      </c>
      <c r="F234" s="84" t="s">
        <v>898</v>
      </c>
      <c r="G234" s="84" t="s">
        <v>899</v>
      </c>
      <c r="H234" s="69" t="s">
        <v>559</v>
      </c>
      <c r="I234" s="84" t="s">
        <v>890</v>
      </c>
      <c r="J234" s="38" t="s">
        <v>900</v>
      </c>
      <c r="K234" s="38" t="s">
        <v>26</v>
      </c>
      <c r="L234" s="49" t="s">
        <v>27</v>
      </c>
      <c r="M234" s="59">
        <v>43885</v>
      </c>
      <c r="N234" s="57"/>
    </row>
    <row r="235" ht="71.1" customHeight="1" spans="1:14">
      <c r="A235" s="48">
        <v>213</v>
      </c>
      <c r="B235" s="85"/>
      <c r="C235" s="38"/>
      <c r="D235" s="74"/>
      <c r="E235" s="38" t="s">
        <v>873</v>
      </c>
      <c r="F235" s="84" t="s">
        <v>901</v>
      </c>
      <c r="G235" s="84" t="s">
        <v>902</v>
      </c>
      <c r="H235" s="69" t="s">
        <v>559</v>
      </c>
      <c r="I235" s="84" t="s">
        <v>903</v>
      </c>
      <c r="J235" s="38" t="s">
        <v>904</v>
      </c>
      <c r="K235" s="38" t="s">
        <v>26</v>
      </c>
      <c r="L235" s="49" t="s">
        <v>27</v>
      </c>
      <c r="M235" s="59">
        <v>43885</v>
      </c>
      <c r="N235" s="57"/>
    </row>
    <row r="236" ht="71.1" customHeight="1" spans="1:14">
      <c r="A236" s="48">
        <v>214</v>
      </c>
      <c r="B236" s="85"/>
      <c r="C236" s="38"/>
      <c r="D236" s="74"/>
      <c r="E236" s="38" t="s">
        <v>873</v>
      </c>
      <c r="F236" s="84" t="s">
        <v>905</v>
      </c>
      <c r="G236" s="84" t="s">
        <v>906</v>
      </c>
      <c r="H236" s="69" t="s">
        <v>559</v>
      </c>
      <c r="I236" s="84" t="s">
        <v>907</v>
      </c>
      <c r="J236" s="38" t="s">
        <v>908</v>
      </c>
      <c r="K236" s="38" t="s">
        <v>26</v>
      </c>
      <c r="L236" s="49" t="s">
        <v>27</v>
      </c>
      <c r="M236" s="59">
        <v>43885</v>
      </c>
      <c r="N236" s="57"/>
    </row>
    <row r="237" ht="71.1" customHeight="1" spans="1:14">
      <c r="A237" s="48"/>
      <c r="B237" s="85"/>
      <c r="C237" s="38"/>
      <c r="D237" s="74"/>
      <c r="E237" s="38" t="s">
        <v>873</v>
      </c>
      <c r="F237" s="84" t="s">
        <v>131</v>
      </c>
      <c r="G237" s="84" t="s">
        <v>909</v>
      </c>
      <c r="H237" s="69" t="s">
        <v>559</v>
      </c>
      <c r="I237" s="84" t="s">
        <v>910</v>
      </c>
      <c r="J237" s="38" t="s">
        <v>911</v>
      </c>
      <c r="K237" s="38" t="s">
        <v>26</v>
      </c>
      <c r="L237" s="49" t="s">
        <v>27</v>
      </c>
      <c r="M237" s="59">
        <v>43885</v>
      </c>
      <c r="N237" s="57"/>
    </row>
    <row r="238" ht="71.1" customHeight="1" spans="1:14">
      <c r="A238" s="48">
        <v>215</v>
      </c>
      <c r="B238" s="85"/>
      <c r="C238" s="38"/>
      <c r="D238" s="38" t="s">
        <v>912</v>
      </c>
      <c r="E238" s="38" t="s">
        <v>873</v>
      </c>
      <c r="F238" s="84" t="s">
        <v>913</v>
      </c>
      <c r="G238" s="84" t="s">
        <v>914</v>
      </c>
      <c r="H238" s="69" t="s">
        <v>559</v>
      </c>
      <c r="I238" s="84" t="s">
        <v>915</v>
      </c>
      <c r="J238" s="38" t="s">
        <v>916</v>
      </c>
      <c r="K238" s="38" t="s">
        <v>26</v>
      </c>
      <c r="L238" s="49" t="s">
        <v>27</v>
      </c>
      <c r="M238" s="59">
        <v>43885</v>
      </c>
      <c r="N238" s="57"/>
    </row>
    <row r="239" ht="71.1" customHeight="1" spans="1:14">
      <c r="A239" s="48">
        <v>216</v>
      </c>
      <c r="B239" s="85"/>
      <c r="C239" s="38"/>
      <c r="D239" s="38" t="s">
        <v>917</v>
      </c>
      <c r="E239" s="38" t="s">
        <v>873</v>
      </c>
      <c r="F239" s="84" t="s">
        <v>918</v>
      </c>
      <c r="G239" s="84" t="s">
        <v>919</v>
      </c>
      <c r="H239" s="69" t="s">
        <v>559</v>
      </c>
      <c r="I239" s="84" t="s">
        <v>920</v>
      </c>
      <c r="J239" s="38" t="s">
        <v>921</v>
      </c>
      <c r="K239" s="38" t="s">
        <v>26</v>
      </c>
      <c r="L239" s="49" t="s">
        <v>27</v>
      </c>
      <c r="M239" s="59">
        <v>43885</v>
      </c>
      <c r="N239" s="57"/>
    </row>
    <row r="240" ht="71.1" customHeight="1" spans="1:14">
      <c r="A240" s="48">
        <v>217</v>
      </c>
      <c r="B240" s="85"/>
      <c r="C240" s="38" t="s">
        <v>922</v>
      </c>
      <c r="D240" s="38" t="s">
        <v>923</v>
      </c>
      <c r="E240" s="38" t="s">
        <v>924</v>
      </c>
      <c r="F240" s="84" t="s">
        <v>925</v>
      </c>
      <c r="G240" s="84" t="s">
        <v>926</v>
      </c>
      <c r="H240" s="69" t="s">
        <v>559</v>
      </c>
      <c r="I240" s="84" t="s">
        <v>927</v>
      </c>
      <c r="J240" s="38" t="s">
        <v>928</v>
      </c>
      <c r="K240" s="38" t="s">
        <v>26</v>
      </c>
      <c r="L240" s="49" t="s">
        <v>27</v>
      </c>
      <c r="M240" s="59">
        <v>43885</v>
      </c>
      <c r="N240" s="57"/>
    </row>
    <row r="241" ht="71.1" customHeight="1" spans="1:14">
      <c r="A241" s="48">
        <v>218</v>
      </c>
      <c r="B241" s="85"/>
      <c r="C241" s="38"/>
      <c r="D241" s="38"/>
      <c r="E241" s="38" t="s">
        <v>924</v>
      </c>
      <c r="F241" s="84" t="s">
        <v>929</v>
      </c>
      <c r="G241" s="84" t="s">
        <v>930</v>
      </c>
      <c r="H241" s="69" t="s">
        <v>559</v>
      </c>
      <c r="I241" s="84" t="s">
        <v>931</v>
      </c>
      <c r="J241" s="38" t="s">
        <v>932</v>
      </c>
      <c r="K241" s="38" t="s">
        <v>26</v>
      </c>
      <c r="L241" s="49" t="s">
        <v>27</v>
      </c>
      <c r="M241" s="59">
        <v>43885</v>
      </c>
      <c r="N241" s="57"/>
    </row>
    <row r="242" ht="71.1" customHeight="1" spans="1:14">
      <c r="A242" s="48">
        <v>219</v>
      </c>
      <c r="B242" s="85"/>
      <c r="C242" s="38"/>
      <c r="D242" s="38"/>
      <c r="E242" s="38" t="s">
        <v>924</v>
      </c>
      <c r="F242" s="84" t="s">
        <v>933</v>
      </c>
      <c r="G242" s="84" t="s">
        <v>934</v>
      </c>
      <c r="H242" s="69" t="s">
        <v>559</v>
      </c>
      <c r="I242" s="84" t="s">
        <v>935</v>
      </c>
      <c r="J242" s="38" t="s">
        <v>936</v>
      </c>
      <c r="K242" s="38" t="s">
        <v>26</v>
      </c>
      <c r="L242" s="49" t="s">
        <v>27</v>
      </c>
      <c r="M242" s="59">
        <v>43885</v>
      </c>
      <c r="N242" s="57"/>
    </row>
    <row r="243" ht="146" customHeight="1" spans="1:14">
      <c r="A243" s="48">
        <v>220</v>
      </c>
      <c r="B243" s="85"/>
      <c r="C243" s="38"/>
      <c r="D243" s="38"/>
      <c r="E243" s="38" t="s">
        <v>924</v>
      </c>
      <c r="F243" s="84" t="s">
        <v>937</v>
      </c>
      <c r="G243" s="84" t="s">
        <v>938</v>
      </c>
      <c r="H243" s="69" t="s">
        <v>559</v>
      </c>
      <c r="I243" s="84" t="s">
        <v>939</v>
      </c>
      <c r="J243" s="38" t="s">
        <v>940</v>
      </c>
      <c r="K243" s="38" t="s">
        <v>26</v>
      </c>
      <c r="L243" s="49" t="s">
        <v>27</v>
      </c>
      <c r="M243" s="59">
        <v>43885</v>
      </c>
      <c r="N243" s="57"/>
    </row>
    <row r="244" ht="71.1" customHeight="1" spans="1:14">
      <c r="A244" s="48">
        <v>221</v>
      </c>
      <c r="B244" s="85"/>
      <c r="C244" s="38"/>
      <c r="D244" s="38"/>
      <c r="E244" s="38" t="s">
        <v>924</v>
      </c>
      <c r="F244" s="84" t="s">
        <v>941</v>
      </c>
      <c r="G244" s="84" t="s">
        <v>942</v>
      </c>
      <c r="H244" s="69" t="s">
        <v>559</v>
      </c>
      <c r="I244" s="84" t="s">
        <v>943</v>
      </c>
      <c r="J244" s="38" t="s">
        <v>944</v>
      </c>
      <c r="K244" s="38" t="s">
        <v>26</v>
      </c>
      <c r="L244" s="49" t="s">
        <v>27</v>
      </c>
      <c r="M244" s="59">
        <v>43885</v>
      </c>
      <c r="N244" s="57"/>
    </row>
    <row r="245" ht="92" customHeight="1" spans="1:14">
      <c r="A245" s="48">
        <v>222</v>
      </c>
      <c r="B245" s="85"/>
      <c r="C245" s="38"/>
      <c r="D245" s="38"/>
      <c r="E245" s="38" t="s">
        <v>924</v>
      </c>
      <c r="F245" s="84" t="s">
        <v>945</v>
      </c>
      <c r="G245" s="84" t="s">
        <v>946</v>
      </c>
      <c r="H245" s="69" t="s">
        <v>559</v>
      </c>
      <c r="I245" s="84" t="s">
        <v>947</v>
      </c>
      <c r="J245" s="38" t="s">
        <v>948</v>
      </c>
      <c r="K245" s="38" t="s">
        <v>26</v>
      </c>
      <c r="L245" s="49" t="s">
        <v>27</v>
      </c>
      <c r="M245" s="59">
        <v>43885</v>
      </c>
      <c r="N245" s="57"/>
    </row>
    <row r="246" ht="71.1" customHeight="1" spans="1:14">
      <c r="A246" s="48">
        <v>223</v>
      </c>
      <c r="B246" s="85"/>
      <c r="C246" s="38"/>
      <c r="D246" s="38" t="s">
        <v>586</v>
      </c>
      <c r="E246" s="38" t="s">
        <v>924</v>
      </c>
      <c r="F246" s="84" t="s">
        <v>949</v>
      </c>
      <c r="G246" s="84" t="s">
        <v>950</v>
      </c>
      <c r="H246" s="69" t="s">
        <v>559</v>
      </c>
      <c r="I246" s="84" t="s">
        <v>951</v>
      </c>
      <c r="J246" s="38" t="s">
        <v>952</v>
      </c>
      <c r="K246" s="38" t="s">
        <v>26</v>
      </c>
      <c r="L246" s="49" t="s">
        <v>27</v>
      </c>
      <c r="M246" s="59">
        <v>43885</v>
      </c>
      <c r="N246" s="57"/>
    </row>
    <row r="247" ht="71.1" customHeight="1" spans="1:14">
      <c r="A247" s="48">
        <v>224</v>
      </c>
      <c r="B247" s="85"/>
      <c r="C247" s="38"/>
      <c r="D247" s="38"/>
      <c r="E247" s="38" t="s">
        <v>924</v>
      </c>
      <c r="F247" s="84" t="s">
        <v>953</v>
      </c>
      <c r="G247" s="84" t="s">
        <v>954</v>
      </c>
      <c r="H247" s="69" t="s">
        <v>559</v>
      </c>
      <c r="I247" s="84" t="s">
        <v>955</v>
      </c>
      <c r="J247" s="38" t="s">
        <v>956</v>
      </c>
      <c r="K247" s="38" t="s">
        <v>26</v>
      </c>
      <c r="L247" s="49" t="s">
        <v>27</v>
      </c>
      <c r="M247" s="59">
        <v>43885</v>
      </c>
      <c r="N247" s="57"/>
    </row>
    <row r="248" ht="71.1" customHeight="1" spans="1:14">
      <c r="A248" s="48">
        <v>225</v>
      </c>
      <c r="B248" s="85"/>
      <c r="C248" s="38"/>
      <c r="D248" s="38"/>
      <c r="E248" s="38" t="s">
        <v>924</v>
      </c>
      <c r="F248" s="84" t="s">
        <v>957</v>
      </c>
      <c r="G248" s="84" t="s">
        <v>958</v>
      </c>
      <c r="H248" s="69" t="s">
        <v>559</v>
      </c>
      <c r="I248" s="84" t="s">
        <v>959</v>
      </c>
      <c r="J248" s="38" t="s">
        <v>960</v>
      </c>
      <c r="K248" s="38" t="s">
        <v>26</v>
      </c>
      <c r="L248" s="49" t="s">
        <v>27</v>
      </c>
      <c r="M248" s="59">
        <v>43885</v>
      </c>
      <c r="N248" s="57"/>
    </row>
    <row r="249" ht="71.1" customHeight="1" spans="1:14">
      <c r="A249" s="48">
        <v>226</v>
      </c>
      <c r="B249" s="85"/>
      <c r="C249" s="38"/>
      <c r="D249" s="38"/>
      <c r="E249" s="38" t="s">
        <v>924</v>
      </c>
      <c r="F249" s="84" t="s">
        <v>961</v>
      </c>
      <c r="G249" s="84" t="s">
        <v>962</v>
      </c>
      <c r="H249" s="69" t="s">
        <v>559</v>
      </c>
      <c r="I249" s="84" t="s">
        <v>963</v>
      </c>
      <c r="J249" s="38" t="s">
        <v>964</v>
      </c>
      <c r="K249" s="38" t="s">
        <v>26</v>
      </c>
      <c r="L249" s="49" t="s">
        <v>27</v>
      </c>
      <c r="M249" s="59">
        <v>43885</v>
      </c>
      <c r="N249" s="57"/>
    </row>
    <row r="250" ht="71.1" customHeight="1" spans="1:14">
      <c r="A250" s="48">
        <v>227</v>
      </c>
      <c r="B250" s="85"/>
      <c r="C250" s="38"/>
      <c r="D250" s="38"/>
      <c r="E250" s="38" t="s">
        <v>924</v>
      </c>
      <c r="F250" s="84" t="s">
        <v>965</v>
      </c>
      <c r="G250" s="84" t="s">
        <v>966</v>
      </c>
      <c r="H250" s="69" t="s">
        <v>559</v>
      </c>
      <c r="I250" s="84" t="s">
        <v>967</v>
      </c>
      <c r="J250" s="38" t="s">
        <v>968</v>
      </c>
      <c r="K250" s="38" t="s">
        <v>26</v>
      </c>
      <c r="L250" s="49" t="s">
        <v>27</v>
      </c>
      <c r="M250" s="59">
        <v>43885</v>
      </c>
      <c r="N250" s="57"/>
    </row>
    <row r="251" ht="71.1" customHeight="1" spans="1:14">
      <c r="A251" s="48">
        <v>228</v>
      </c>
      <c r="B251" s="85"/>
      <c r="C251" s="38"/>
      <c r="D251" s="38"/>
      <c r="E251" s="38" t="s">
        <v>924</v>
      </c>
      <c r="F251" s="84" t="s">
        <v>969</v>
      </c>
      <c r="G251" s="84" t="s">
        <v>970</v>
      </c>
      <c r="H251" s="69" t="s">
        <v>559</v>
      </c>
      <c r="I251" s="84" t="s">
        <v>971</v>
      </c>
      <c r="J251" s="38" t="s">
        <v>972</v>
      </c>
      <c r="K251" s="38" t="s">
        <v>26</v>
      </c>
      <c r="L251" s="49" t="s">
        <v>27</v>
      </c>
      <c r="M251" s="59">
        <v>43885</v>
      </c>
      <c r="N251" s="57"/>
    </row>
    <row r="252" ht="71.1" customHeight="1" spans="1:14">
      <c r="A252" s="48">
        <v>229</v>
      </c>
      <c r="B252" s="85"/>
      <c r="C252" s="38"/>
      <c r="D252" s="38"/>
      <c r="E252" s="38" t="s">
        <v>924</v>
      </c>
      <c r="F252" s="84" t="s">
        <v>973</v>
      </c>
      <c r="G252" s="84" t="s">
        <v>966</v>
      </c>
      <c r="H252" s="69" t="s">
        <v>559</v>
      </c>
      <c r="I252" s="84" t="s">
        <v>967</v>
      </c>
      <c r="J252" s="38" t="s">
        <v>974</v>
      </c>
      <c r="K252" s="38" t="s">
        <v>26</v>
      </c>
      <c r="L252" s="49" t="s">
        <v>27</v>
      </c>
      <c r="M252" s="59">
        <v>43885</v>
      </c>
      <c r="N252" s="57"/>
    </row>
    <row r="253" ht="71.1" customHeight="1" spans="1:14">
      <c r="A253" s="48">
        <v>230</v>
      </c>
      <c r="B253" s="85"/>
      <c r="C253" s="38" t="s">
        <v>975</v>
      </c>
      <c r="D253" s="38" t="s">
        <v>976</v>
      </c>
      <c r="E253" s="38" t="s">
        <v>977</v>
      </c>
      <c r="F253" s="84" t="s">
        <v>978</v>
      </c>
      <c r="G253" s="84" t="s">
        <v>979</v>
      </c>
      <c r="H253" s="69" t="s">
        <v>559</v>
      </c>
      <c r="I253" s="84" t="s">
        <v>980</v>
      </c>
      <c r="J253" s="38" t="s">
        <v>981</v>
      </c>
      <c r="K253" s="38" t="s">
        <v>26</v>
      </c>
      <c r="L253" s="49" t="s">
        <v>27</v>
      </c>
      <c r="M253" s="59">
        <v>43885</v>
      </c>
      <c r="N253" s="57"/>
    </row>
    <row r="254" ht="71.1" customHeight="1" spans="1:14">
      <c r="A254" s="48">
        <v>231</v>
      </c>
      <c r="B254" s="85"/>
      <c r="C254" s="38"/>
      <c r="D254" s="38" t="s">
        <v>982</v>
      </c>
      <c r="E254" s="38" t="s">
        <v>977</v>
      </c>
      <c r="F254" s="84" t="s">
        <v>983</v>
      </c>
      <c r="G254" s="84" t="s">
        <v>984</v>
      </c>
      <c r="H254" s="69" t="s">
        <v>559</v>
      </c>
      <c r="I254" s="84" t="s">
        <v>985</v>
      </c>
      <c r="J254" s="38" t="s">
        <v>986</v>
      </c>
      <c r="K254" s="38" t="s">
        <v>26</v>
      </c>
      <c r="L254" s="49" t="s">
        <v>27</v>
      </c>
      <c r="M254" s="59">
        <v>43885</v>
      </c>
      <c r="N254" s="57"/>
    </row>
    <row r="255" ht="71.1" customHeight="1" spans="1:14">
      <c r="A255" s="48">
        <v>232</v>
      </c>
      <c r="B255" s="85"/>
      <c r="C255" s="38"/>
      <c r="D255" s="38" t="s">
        <v>987</v>
      </c>
      <c r="E255" s="38" t="s">
        <v>977</v>
      </c>
      <c r="F255" s="84" t="s">
        <v>988</v>
      </c>
      <c r="G255" s="84" t="s">
        <v>989</v>
      </c>
      <c r="H255" s="69" t="s">
        <v>559</v>
      </c>
      <c r="I255" s="84" t="s">
        <v>980</v>
      </c>
      <c r="J255" s="38" t="s">
        <v>990</v>
      </c>
      <c r="K255" s="38" t="s">
        <v>26</v>
      </c>
      <c r="L255" s="49" t="s">
        <v>27</v>
      </c>
      <c r="M255" s="59">
        <v>43885</v>
      </c>
      <c r="N255" s="57"/>
    </row>
    <row r="256" ht="71.1" customHeight="1" spans="1:14">
      <c r="A256" s="48">
        <v>233</v>
      </c>
      <c r="B256" s="85"/>
      <c r="C256" s="38"/>
      <c r="D256" s="38" t="s">
        <v>991</v>
      </c>
      <c r="E256" s="38" t="s">
        <v>977</v>
      </c>
      <c r="F256" s="84" t="s">
        <v>992</v>
      </c>
      <c r="G256" s="84" t="s">
        <v>993</v>
      </c>
      <c r="H256" s="69" t="s">
        <v>559</v>
      </c>
      <c r="I256" s="84" t="s">
        <v>985</v>
      </c>
      <c r="J256" s="38" t="s">
        <v>994</v>
      </c>
      <c r="K256" s="38" t="s">
        <v>26</v>
      </c>
      <c r="L256" s="49" t="s">
        <v>27</v>
      </c>
      <c r="M256" s="59">
        <v>43885</v>
      </c>
      <c r="N256" s="57"/>
    </row>
    <row r="257" ht="71.1" customHeight="1" spans="1:14">
      <c r="A257" s="48">
        <v>234</v>
      </c>
      <c r="B257" s="85"/>
      <c r="C257" s="38"/>
      <c r="D257" s="38" t="s">
        <v>995</v>
      </c>
      <c r="E257" s="38" t="s">
        <v>977</v>
      </c>
      <c r="F257" s="84" t="s">
        <v>996</v>
      </c>
      <c r="G257" s="84" t="s">
        <v>997</v>
      </c>
      <c r="H257" s="69" t="s">
        <v>559</v>
      </c>
      <c r="I257" s="84" t="s">
        <v>998</v>
      </c>
      <c r="J257" s="38" t="s">
        <v>999</v>
      </c>
      <c r="K257" s="38" t="s">
        <v>26</v>
      </c>
      <c r="L257" s="49" t="s">
        <v>27</v>
      </c>
      <c r="M257" s="59">
        <v>43885</v>
      </c>
      <c r="N257" s="57"/>
    </row>
    <row r="258" ht="71.1" customHeight="1" spans="1:14">
      <c r="A258" s="48">
        <v>235</v>
      </c>
      <c r="B258" s="85"/>
      <c r="C258" s="38"/>
      <c r="D258" s="38" t="s">
        <v>1000</v>
      </c>
      <c r="E258" s="38" t="s">
        <v>977</v>
      </c>
      <c r="F258" s="84" t="s">
        <v>1001</v>
      </c>
      <c r="G258" s="84" t="s">
        <v>1002</v>
      </c>
      <c r="H258" s="69" t="s">
        <v>559</v>
      </c>
      <c r="I258" s="84" t="s">
        <v>980</v>
      </c>
      <c r="J258" s="38" t="s">
        <v>1003</v>
      </c>
      <c r="K258" s="38" t="s">
        <v>26</v>
      </c>
      <c r="L258" s="49" t="s">
        <v>27</v>
      </c>
      <c r="M258" s="59">
        <v>43885</v>
      </c>
      <c r="N258" s="57"/>
    </row>
    <row r="259" ht="71.1" customHeight="1" spans="1:14">
      <c r="A259" s="48">
        <v>236</v>
      </c>
      <c r="B259" s="85"/>
      <c r="C259" s="38"/>
      <c r="D259" s="38" t="s">
        <v>1004</v>
      </c>
      <c r="E259" s="38" t="s">
        <v>977</v>
      </c>
      <c r="F259" s="84" t="s">
        <v>1005</v>
      </c>
      <c r="G259" s="84" t="s">
        <v>1006</v>
      </c>
      <c r="H259" s="69" t="s">
        <v>559</v>
      </c>
      <c r="I259" s="84" t="s">
        <v>985</v>
      </c>
      <c r="J259" s="38" t="s">
        <v>1007</v>
      </c>
      <c r="K259" s="38" t="s">
        <v>26</v>
      </c>
      <c r="L259" s="49" t="s">
        <v>27</v>
      </c>
      <c r="M259" s="59">
        <v>43885</v>
      </c>
      <c r="N259" s="57"/>
    </row>
    <row r="260" ht="71.1" customHeight="1" spans="1:14">
      <c r="A260" s="48">
        <v>237</v>
      </c>
      <c r="B260" s="85"/>
      <c r="C260" s="38"/>
      <c r="D260" s="38" t="s">
        <v>1008</v>
      </c>
      <c r="E260" s="38" t="s">
        <v>977</v>
      </c>
      <c r="F260" s="84" t="s">
        <v>1009</v>
      </c>
      <c r="G260" s="84" t="s">
        <v>1010</v>
      </c>
      <c r="H260" s="69" t="s">
        <v>559</v>
      </c>
      <c r="I260" s="84" t="s">
        <v>998</v>
      </c>
      <c r="J260" s="38" t="s">
        <v>1011</v>
      </c>
      <c r="K260" s="38" t="s">
        <v>26</v>
      </c>
      <c r="L260" s="49" t="s">
        <v>27</v>
      </c>
      <c r="M260" s="59">
        <v>43885</v>
      </c>
      <c r="N260" s="57"/>
    </row>
    <row r="261" ht="71.1" customHeight="1" spans="1:14">
      <c r="A261" s="48">
        <v>238</v>
      </c>
      <c r="B261" s="85"/>
      <c r="C261" s="38" t="s">
        <v>1012</v>
      </c>
      <c r="D261" s="38" t="s">
        <v>923</v>
      </c>
      <c r="E261" s="38" t="s">
        <v>1013</v>
      </c>
      <c r="F261" s="84" t="s">
        <v>1014</v>
      </c>
      <c r="G261" s="84" t="s">
        <v>1015</v>
      </c>
      <c r="H261" s="69" t="s">
        <v>559</v>
      </c>
      <c r="I261" s="84" t="s">
        <v>1016</v>
      </c>
      <c r="J261" s="38" t="s">
        <v>1017</v>
      </c>
      <c r="K261" s="38" t="s">
        <v>26</v>
      </c>
      <c r="L261" s="49" t="s">
        <v>27</v>
      </c>
      <c r="M261" s="59">
        <v>43885</v>
      </c>
      <c r="N261" s="57"/>
    </row>
    <row r="262" ht="71.1" customHeight="1" spans="1:14">
      <c r="A262" s="48">
        <v>239</v>
      </c>
      <c r="B262" s="85"/>
      <c r="C262" s="38"/>
      <c r="D262" s="38"/>
      <c r="E262" s="38" t="s">
        <v>1013</v>
      </c>
      <c r="F262" s="84" t="s">
        <v>1018</v>
      </c>
      <c r="G262" s="84" t="s">
        <v>1019</v>
      </c>
      <c r="H262" s="69" t="s">
        <v>559</v>
      </c>
      <c r="I262" s="84" t="s">
        <v>1020</v>
      </c>
      <c r="J262" s="38" t="s">
        <v>1021</v>
      </c>
      <c r="K262" s="38" t="s">
        <v>26</v>
      </c>
      <c r="L262" s="49" t="s">
        <v>27</v>
      </c>
      <c r="M262" s="59">
        <v>43885</v>
      </c>
      <c r="N262" s="57"/>
    </row>
    <row r="263" ht="71.1" customHeight="1" spans="1:14">
      <c r="A263" s="48">
        <v>240</v>
      </c>
      <c r="B263" s="85"/>
      <c r="C263" s="38"/>
      <c r="D263" s="38"/>
      <c r="E263" s="38" t="s">
        <v>1013</v>
      </c>
      <c r="F263" s="84" t="s">
        <v>1022</v>
      </c>
      <c r="G263" s="84" t="s">
        <v>1023</v>
      </c>
      <c r="H263" s="69" t="s">
        <v>559</v>
      </c>
      <c r="I263" s="84" t="s">
        <v>1024</v>
      </c>
      <c r="J263" s="38" t="s">
        <v>1025</v>
      </c>
      <c r="K263" s="38" t="s">
        <v>26</v>
      </c>
      <c r="L263" s="49" t="s">
        <v>27</v>
      </c>
      <c r="M263" s="59">
        <v>43885</v>
      </c>
      <c r="N263" s="57"/>
    </row>
    <row r="264" ht="71.1" customHeight="1" spans="1:14">
      <c r="A264" s="48">
        <v>241</v>
      </c>
      <c r="B264" s="85"/>
      <c r="C264" s="38"/>
      <c r="D264" s="38"/>
      <c r="E264" s="38" t="s">
        <v>1013</v>
      </c>
      <c r="F264" s="84" t="s">
        <v>1026</v>
      </c>
      <c r="G264" s="84" t="s">
        <v>1027</v>
      </c>
      <c r="H264" s="69" t="s">
        <v>559</v>
      </c>
      <c r="I264" s="84" t="s">
        <v>1028</v>
      </c>
      <c r="J264" s="38" t="s">
        <v>1029</v>
      </c>
      <c r="K264" s="38" t="s">
        <v>26</v>
      </c>
      <c r="L264" s="49" t="s">
        <v>27</v>
      </c>
      <c r="M264" s="59">
        <v>43885</v>
      </c>
      <c r="N264" s="57"/>
    </row>
    <row r="265" ht="71.1" customHeight="1" spans="1:14">
      <c r="A265" s="48">
        <v>242</v>
      </c>
      <c r="B265" s="85"/>
      <c r="C265" s="38"/>
      <c r="D265" s="38" t="s">
        <v>1030</v>
      </c>
      <c r="E265" s="38" t="s">
        <v>1013</v>
      </c>
      <c r="F265" s="84" t="s">
        <v>1031</v>
      </c>
      <c r="G265" s="84" t="s">
        <v>1032</v>
      </c>
      <c r="H265" s="69" t="s">
        <v>559</v>
      </c>
      <c r="I265" s="84" t="s">
        <v>1033</v>
      </c>
      <c r="J265" s="38" t="s">
        <v>1034</v>
      </c>
      <c r="K265" s="38" t="s">
        <v>26</v>
      </c>
      <c r="L265" s="49" t="s">
        <v>27</v>
      </c>
      <c r="M265" s="59">
        <v>43885</v>
      </c>
      <c r="N265" s="57"/>
    </row>
    <row r="266" ht="105" customHeight="1" spans="1:14">
      <c r="A266" s="48">
        <v>243</v>
      </c>
      <c r="B266" s="85"/>
      <c r="C266" s="38"/>
      <c r="D266" s="38" t="s">
        <v>1035</v>
      </c>
      <c r="E266" s="38" t="s">
        <v>1013</v>
      </c>
      <c r="F266" s="84" t="s">
        <v>1036</v>
      </c>
      <c r="G266" s="84" t="s">
        <v>1037</v>
      </c>
      <c r="H266" s="69" t="s">
        <v>559</v>
      </c>
      <c r="I266" s="84" t="s">
        <v>1033</v>
      </c>
      <c r="J266" s="38" t="s">
        <v>1038</v>
      </c>
      <c r="K266" s="38" t="s">
        <v>26</v>
      </c>
      <c r="L266" s="49" t="s">
        <v>27</v>
      </c>
      <c r="M266" s="59">
        <v>43885</v>
      </c>
      <c r="N266" s="57"/>
    </row>
    <row r="267" ht="71.1" customHeight="1" spans="1:14">
      <c r="A267" s="48">
        <v>244</v>
      </c>
      <c r="B267" s="85"/>
      <c r="C267" s="38"/>
      <c r="D267" s="38" t="s">
        <v>437</v>
      </c>
      <c r="E267" s="38" t="s">
        <v>1013</v>
      </c>
      <c r="F267" s="84" t="s">
        <v>1039</v>
      </c>
      <c r="G267" s="84" t="s">
        <v>1040</v>
      </c>
      <c r="H267" s="69" t="s">
        <v>559</v>
      </c>
      <c r="I267" s="84" t="s">
        <v>1041</v>
      </c>
      <c r="J267" s="38" t="s">
        <v>1042</v>
      </c>
      <c r="K267" s="38" t="s">
        <v>26</v>
      </c>
      <c r="L267" s="49" t="s">
        <v>27</v>
      </c>
      <c r="M267" s="59">
        <v>43885</v>
      </c>
      <c r="N267" s="57"/>
    </row>
    <row r="268" ht="71.1" customHeight="1" spans="1:14">
      <c r="A268" s="48">
        <v>245</v>
      </c>
      <c r="B268" s="85"/>
      <c r="C268" s="38"/>
      <c r="D268" s="38" t="s">
        <v>173</v>
      </c>
      <c r="E268" s="38" t="s">
        <v>1013</v>
      </c>
      <c r="F268" s="84" t="s">
        <v>1043</v>
      </c>
      <c r="G268" s="84" t="s">
        <v>1044</v>
      </c>
      <c r="H268" s="69" t="s">
        <v>559</v>
      </c>
      <c r="I268" s="84" t="s">
        <v>1045</v>
      </c>
      <c r="J268" s="38" t="s">
        <v>1046</v>
      </c>
      <c r="K268" s="38" t="s">
        <v>26</v>
      </c>
      <c r="L268" s="49" t="s">
        <v>27</v>
      </c>
      <c r="M268" s="59">
        <v>43885</v>
      </c>
      <c r="N268" s="57"/>
    </row>
    <row r="269" ht="71.1" customHeight="1" spans="1:14">
      <c r="A269" s="48">
        <v>246</v>
      </c>
      <c r="B269" s="85"/>
      <c r="C269" s="38"/>
      <c r="D269" s="38" t="s">
        <v>1047</v>
      </c>
      <c r="E269" s="38" t="s">
        <v>1013</v>
      </c>
      <c r="F269" s="84" t="s">
        <v>1048</v>
      </c>
      <c r="G269" s="84" t="s">
        <v>1049</v>
      </c>
      <c r="H269" s="69" t="s">
        <v>559</v>
      </c>
      <c r="I269" s="84" t="s">
        <v>1050</v>
      </c>
      <c r="J269" s="38" t="s">
        <v>1051</v>
      </c>
      <c r="K269" s="38" t="s">
        <v>26</v>
      </c>
      <c r="L269" s="49" t="s">
        <v>27</v>
      </c>
      <c r="M269" s="59">
        <v>43885</v>
      </c>
      <c r="N269" s="57"/>
    </row>
    <row r="270" ht="71.1" customHeight="1" spans="1:14">
      <c r="A270" s="48">
        <v>247</v>
      </c>
      <c r="B270" s="85"/>
      <c r="C270" s="38"/>
      <c r="D270" s="38" t="s">
        <v>1052</v>
      </c>
      <c r="E270" s="38"/>
      <c r="F270" s="84"/>
      <c r="G270" s="84" t="s">
        <v>1053</v>
      </c>
      <c r="H270" s="69" t="s">
        <v>559</v>
      </c>
      <c r="I270" s="84" t="s">
        <v>1054</v>
      </c>
      <c r="J270" s="38" t="s">
        <v>1055</v>
      </c>
      <c r="K270" s="38" t="s">
        <v>26</v>
      </c>
      <c r="L270" s="49" t="s">
        <v>27</v>
      </c>
      <c r="M270" s="59">
        <v>43885</v>
      </c>
      <c r="N270" s="57"/>
    </row>
    <row r="271" ht="50.1" customHeight="1" spans="1:15">
      <c r="A271" s="48">
        <v>248</v>
      </c>
      <c r="B271" s="87" t="s">
        <v>1056</v>
      </c>
      <c r="C271" s="38" t="s">
        <v>1057</v>
      </c>
      <c r="D271" s="74" t="s">
        <v>555</v>
      </c>
      <c r="E271" s="84" t="s">
        <v>1058</v>
      </c>
      <c r="F271" s="84" t="s">
        <v>1059</v>
      </c>
      <c r="G271" s="84" t="s">
        <v>1060</v>
      </c>
      <c r="H271" s="69" t="s">
        <v>559</v>
      </c>
      <c r="I271" s="84" t="s">
        <v>1061</v>
      </c>
      <c r="J271" s="38" t="s">
        <v>1062</v>
      </c>
      <c r="K271" s="38" t="s">
        <v>26</v>
      </c>
      <c r="L271" s="49" t="s">
        <v>27</v>
      </c>
      <c r="M271" s="59">
        <v>43895</v>
      </c>
      <c r="N271" s="57"/>
      <c r="O271" s="96"/>
    </row>
    <row r="272" ht="42" customHeight="1" spans="1:14">
      <c r="A272" s="48">
        <v>249</v>
      </c>
      <c r="B272" s="88"/>
      <c r="C272" s="38"/>
      <c r="D272" s="74"/>
      <c r="E272" s="84" t="s">
        <v>1058</v>
      </c>
      <c r="F272" s="84" t="s">
        <v>1063</v>
      </c>
      <c r="G272" s="84" t="s">
        <v>1064</v>
      </c>
      <c r="H272" s="69" t="s">
        <v>559</v>
      </c>
      <c r="I272" s="84" t="s">
        <v>1061</v>
      </c>
      <c r="J272" s="38" t="s">
        <v>1065</v>
      </c>
      <c r="K272" s="38" t="s">
        <v>26</v>
      </c>
      <c r="L272" s="49" t="s">
        <v>27</v>
      </c>
      <c r="M272" s="59">
        <v>43895</v>
      </c>
      <c r="N272" s="57"/>
    </row>
    <row r="273" ht="42" customHeight="1" spans="1:14">
      <c r="A273" s="48">
        <v>250</v>
      </c>
      <c r="B273" s="88"/>
      <c r="C273" s="38"/>
      <c r="D273" s="74"/>
      <c r="E273" s="84" t="s">
        <v>1058</v>
      </c>
      <c r="F273" s="44" t="s">
        <v>1066</v>
      </c>
      <c r="G273" s="44" t="s">
        <v>1067</v>
      </c>
      <c r="H273" s="69" t="s">
        <v>559</v>
      </c>
      <c r="I273" s="84" t="s">
        <v>1061</v>
      </c>
      <c r="J273" s="38" t="s">
        <v>1068</v>
      </c>
      <c r="K273" s="38" t="s">
        <v>26</v>
      </c>
      <c r="L273" s="49" t="s">
        <v>27</v>
      </c>
      <c r="M273" s="59">
        <v>43895</v>
      </c>
      <c r="N273" s="57"/>
    </row>
    <row r="274" ht="42" customHeight="1" spans="1:14">
      <c r="A274" s="48">
        <v>251</v>
      </c>
      <c r="B274" s="88"/>
      <c r="C274" s="38"/>
      <c r="D274" s="74"/>
      <c r="E274" s="84" t="s">
        <v>1058</v>
      </c>
      <c r="F274" s="44" t="s">
        <v>1069</v>
      </c>
      <c r="G274" s="44" t="s">
        <v>1070</v>
      </c>
      <c r="H274" s="69" t="s">
        <v>559</v>
      </c>
      <c r="I274" s="84" t="s">
        <v>1061</v>
      </c>
      <c r="J274" s="38" t="s">
        <v>1071</v>
      </c>
      <c r="K274" s="38" t="s">
        <v>26</v>
      </c>
      <c r="L274" s="49" t="s">
        <v>27</v>
      </c>
      <c r="M274" s="59">
        <v>43895</v>
      </c>
      <c r="N274" s="57"/>
    </row>
    <row r="275" ht="80.1" customHeight="1" spans="1:14">
      <c r="A275" s="48">
        <v>252</v>
      </c>
      <c r="B275" s="88"/>
      <c r="C275" s="38"/>
      <c r="D275" s="74"/>
      <c r="E275" s="84" t="s">
        <v>1058</v>
      </c>
      <c r="F275" s="44" t="s">
        <v>1072</v>
      </c>
      <c r="G275" s="44" t="s">
        <v>1073</v>
      </c>
      <c r="H275" s="69" t="s">
        <v>559</v>
      </c>
      <c r="I275" s="84" t="s">
        <v>1074</v>
      </c>
      <c r="J275" s="38" t="s">
        <v>1075</v>
      </c>
      <c r="K275" s="38" t="s">
        <v>26</v>
      </c>
      <c r="L275" s="49" t="s">
        <v>27</v>
      </c>
      <c r="M275" s="59">
        <v>43895</v>
      </c>
      <c r="N275" s="57"/>
    </row>
    <row r="276" ht="104.1" customHeight="1" spans="1:14">
      <c r="A276" s="48">
        <v>253</v>
      </c>
      <c r="B276" s="88"/>
      <c r="C276" s="38"/>
      <c r="D276" s="74" t="s">
        <v>30</v>
      </c>
      <c r="E276" s="69" t="s">
        <v>1076</v>
      </c>
      <c r="F276" s="44" t="s">
        <v>1077</v>
      </c>
      <c r="G276" s="44" t="s">
        <v>1078</v>
      </c>
      <c r="H276" s="69" t="s">
        <v>559</v>
      </c>
      <c r="I276" s="84" t="s">
        <v>1079</v>
      </c>
      <c r="J276" s="38" t="s">
        <v>1080</v>
      </c>
      <c r="K276" s="38" t="s">
        <v>26</v>
      </c>
      <c r="L276" s="49" t="s">
        <v>27</v>
      </c>
      <c r="M276" s="59">
        <v>43895</v>
      </c>
      <c r="N276" s="57"/>
    </row>
    <row r="277" ht="93.95" customHeight="1" spans="1:14">
      <c r="A277" s="48">
        <v>254</v>
      </c>
      <c r="B277" s="88"/>
      <c r="C277" s="38"/>
      <c r="D277" s="74"/>
      <c r="E277" s="69" t="s">
        <v>1076</v>
      </c>
      <c r="F277" s="44" t="s">
        <v>1081</v>
      </c>
      <c r="G277" s="44" t="s">
        <v>1082</v>
      </c>
      <c r="H277" s="69" t="s">
        <v>559</v>
      </c>
      <c r="I277" s="84" t="s">
        <v>1083</v>
      </c>
      <c r="J277" s="38" t="s">
        <v>1084</v>
      </c>
      <c r="K277" s="38" t="s">
        <v>26</v>
      </c>
      <c r="L277" s="49" t="s">
        <v>27</v>
      </c>
      <c r="M277" s="59">
        <v>43895</v>
      </c>
      <c r="N277" s="57"/>
    </row>
    <row r="278" ht="75" customHeight="1" spans="1:14">
      <c r="A278" s="48">
        <v>255</v>
      </c>
      <c r="B278" s="88"/>
      <c r="C278" s="38"/>
      <c r="D278" s="74" t="s">
        <v>1085</v>
      </c>
      <c r="E278" s="69" t="s">
        <v>1086</v>
      </c>
      <c r="F278" s="44" t="s">
        <v>1087</v>
      </c>
      <c r="G278" s="69" t="s">
        <v>1088</v>
      </c>
      <c r="H278" s="69" t="s">
        <v>559</v>
      </c>
      <c r="I278" s="80" t="s">
        <v>1089</v>
      </c>
      <c r="J278" s="38" t="s">
        <v>1090</v>
      </c>
      <c r="K278" s="38" t="s">
        <v>26</v>
      </c>
      <c r="L278" s="49" t="s">
        <v>27</v>
      </c>
      <c r="M278" s="59">
        <v>43895</v>
      </c>
      <c r="N278" s="57"/>
    </row>
    <row r="279" ht="63" customHeight="1" spans="1:14">
      <c r="A279" s="48">
        <v>256</v>
      </c>
      <c r="B279" s="88"/>
      <c r="C279" s="38"/>
      <c r="D279" s="74"/>
      <c r="E279" s="69" t="s">
        <v>1091</v>
      </c>
      <c r="F279" s="44" t="s">
        <v>1092</v>
      </c>
      <c r="G279" s="69" t="s">
        <v>1093</v>
      </c>
      <c r="H279" s="69" t="s">
        <v>559</v>
      </c>
      <c r="I279" s="80" t="s">
        <v>1094</v>
      </c>
      <c r="J279" s="38" t="s">
        <v>1095</v>
      </c>
      <c r="K279" s="38" t="s">
        <v>26</v>
      </c>
      <c r="L279" s="49" t="s">
        <v>27</v>
      </c>
      <c r="M279" s="59">
        <v>43895</v>
      </c>
      <c r="N279" s="57"/>
    </row>
    <row r="280" ht="66" customHeight="1" spans="1:14">
      <c r="A280" s="48">
        <v>257</v>
      </c>
      <c r="B280" s="88"/>
      <c r="C280" s="38"/>
      <c r="D280" s="74"/>
      <c r="E280" s="69" t="s">
        <v>1091</v>
      </c>
      <c r="F280" s="44" t="s">
        <v>1096</v>
      </c>
      <c r="G280" s="69" t="s">
        <v>1097</v>
      </c>
      <c r="H280" s="69" t="s">
        <v>559</v>
      </c>
      <c r="I280" s="80" t="s">
        <v>1098</v>
      </c>
      <c r="J280" s="38" t="s">
        <v>1099</v>
      </c>
      <c r="K280" s="38" t="s">
        <v>26</v>
      </c>
      <c r="L280" s="49" t="s">
        <v>27</v>
      </c>
      <c r="M280" s="59">
        <v>43895</v>
      </c>
      <c r="N280" s="57"/>
    </row>
    <row r="281" ht="84" customHeight="1" spans="1:14">
      <c r="A281" s="48">
        <v>258</v>
      </c>
      <c r="B281" s="88"/>
      <c r="C281" s="38"/>
      <c r="D281" s="74"/>
      <c r="E281" s="69" t="s">
        <v>1086</v>
      </c>
      <c r="F281" s="44" t="s">
        <v>1100</v>
      </c>
      <c r="G281" s="69" t="s">
        <v>1101</v>
      </c>
      <c r="H281" s="69" t="s">
        <v>559</v>
      </c>
      <c r="I281" s="80" t="s">
        <v>1102</v>
      </c>
      <c r="J281" s="38" t="s">
        <v>1103</v>
      </c>
      <c r="K281" s="38" t="s">
        <v>26</v>
      </c>
      <c r="L281" s="49" t="s">
        <v>27</v>
      </c>
      <c r="M281" s="59">
        <v>43895</v>
      </c>
      <c r="N281" s="60"/>
    </row>
    <row r="282" s="77" customFormat="1" ht="75" customHeight="1" spans="1:18">
      <c r="A282" s="48">
        <v>259</v>
      </c>
      <c r="B282" s="88"/>
      <c r="C282" s="38"/>
      <c r="D282" s="38" t="s">
        <v>1104</v>
      </c>
      <c r="E282" s="69" t="s">
        <v>1086</v>
      </c>
      <c r="F282" s="84" t="s">
        <v>1105</v>
      </c>
      <c r="G282" s="69" t="s">
        <v>1106</v>
      </c>
      <c r="H282" s="69" t="s">
        <v>559</v>
      </c>
      <c r="I282" s="80" t="s">
        <v>1107</v>
      </c>
      <c r="J282" s="38" t="s">
        <v>1108</v>
      </c>
      <c r="K282" s="38" t="s">
        <v>26</v>
      </c>
      <c r="L282" s="49" t="s">
        <v>27</v>
      </c>
      <c r="M282" s="59">
        <v>43895</v>
      </c>
      <c r="N282" s="60"/>
      <c r="O282" s="42"/>
      <c r="P282" s="42"/>
      <c r="Q282" s="42"/>
      <c r="R282" s="42"/>
    </row>
    <row r="283" ht="83.1" customHeight="1" spans="1:14">
      <c r="A283" s="48">
        <v>260</v>
      </c>
      <c r="B283" s="88"/>
      <c r="C283" s="38"/>
      <c r="D283" s="38" t="s">
        <v>1109</v>
      </c>
      <c r="E283" s="69" t="s">
        <v>1086</v>
      </c>
      <c r="F283" s="84" t="s">
        <v>1110</v>
      </c>
      <c r="G283" s="69" t="s">
        <v>1111</v>
      </c>
      <c r="H283" s="69" t="s">
        <v>559</v>
      </c>
      <c r="I283" s="80" t="s">
        <v>1112</v>
      </c>
      <c r="J283" s="38" t="s">
        <v>1113</v>
      </c>
      <c r="K283" s="38" t="s">
        <v>26</v>
      </c>
      <c r="L283" s="49" t="s">
        <v>27</v>
      </c>
      <c r="M283" s="59">
        <v>43895</v>
      </c>
      <c r="N283" s="60"/>
    </row>
    <row r="284" ht="81" customHeight="1" spans="1:14">
      <c r="A284" s="48">
        <v>261</v>
      </c>
      <c r="B284" s="88"/>
      <c r="C284" s="38"/>
      <c r="D284" s="38" t="s">
        <v>1114</v>
      </c>
      <c r="E284" s="69" t="s">
        <v>1086</v>
      </c>
      <c r="F284" s="84" t="s">
        <v>1115</v>
      </c>
      <c r="G284" s="69" t="s">
        <v>1116</v>
      </c>
      <c r="H284" s="69" t="s">
        <v>559</v>
      </c>
      <c r="I284" s="80" t="s">
        <v>1117</v>
      </c>
      <c r="J284" s="38" t="s">
        <v>1118</v>
      </c>
      <c r="K284" s="38" t="s">
        <v>26</v>
      </c>
      <c r="L284" s="49" t="s">
        <v>27</v>
      </c>
      <c r="M284" s="59">
        <v>43895</v>
      </c>
      <c r="N284" s="60"/>
    </row>
    <row r="285" ht="65.1" customHeight="1" spans="1:14">
      <c r="A285" s="48">
        <v>262</v>
      </c>
      <c r="B285" s="88"/>
      <c r="C285" s="38"/>
      <c r="D285" s="38" t="s">
        <v>1119</v>
      </c>
      <c r="E285" s="69" t="s">
        <v>1086</v>
      </c>
      <c r="F285" s="84" t="s">
        <v>1120</v>
      </c>
      <c r="G285" s="69" t="s">
        <v>1121</v>
      </c>
      <c r="H285" s="69" t="s">
        <v>559</v>
      </c>
      <c r="I285" s="80" t="s">
        <v>1122</v>
      </c>
      <c r="J285" s="38" t="s">
        <v>1123</v>
      </c>
      <c r="K285" s="38" t="s">
        <v>26</v>
      </c>
      <c r="L285" s="49" t="s">
        <v>27</v>
      </c>
      <c r="M285" s="59">
        <v>43895</v>
      </c>
      <c r="N285" s="60"/>
    </row>
    <row r="286" ht="56.1" customHeight="1" spans="1:14">
      <c r="A286" s="48">
        <v>263</v>
      </c>
      <c r="B286" s="88"/>
      <c r="C286" s="38"/>
      <c r="D286" s="38" t="s">
        <v>1124</v>
      </c>
      <c r="E286" s="69" t="s">
        <v>1086</v>
      </c>
      <c r="F286" s="84" t="s">
        <v>1125</v>
      </c>
      <c r="G286" s="69" t="s">
        <v>1126</v>
      </c>
      <c r="H286" s="69" t="s">
        <v>559</v>
      </c>
      <c r="I286" s="80" t="s">
        <v>1127</v>
      </c>
      <c r="J286" s="38" t="s">
        <v>1128</v>
      </c>
      <c r="K286" s="38" t="s">
        <v>26</v>
      </c>
      <c r="L286" s="49" t="s">
        <v>27</v>
      </c>
      <c r="M286" s="59">
        <v>43895</v>
      </c>
      <c r="N286" s="60"/>
    </row>
    <row r="287" ht="78.75" spans="1:14">
      <c r="A287" s="48">
        <v>490</v>
      </c>
      <c r="B287" s="88"/>
      <c r="C287" s="74" t="s">
        <v>1129</v>
      </c>
      <c r="D287" s="74" t="s">
        <v>1130</v>
      </c>
      <c r="E287" s="74" t="s">
        <v>1131</v>
      </c>
      <c r="F287" s="44" t="s">
        <v>1132</v>
      </c>
      <c r="G287" s="69" t="s">
        <v>1133</v>
      </c>
      <c r="H287" s="69" t="s">
        <v>1134</v>
      </c>
      <c r="I287" s="69" t="s">
        <v>1135</v>
      </c>
      <c r="J287" s="67" t="s">
        <v>1136</v>
      </c>
      <c r="K287" s="38" t="s">
        <v>727</v>
      </c>
      <c r="L287" s="58" t="s">
        <v>1137</v>
      </c>
      <c r="M287" s="59">
        <v>43895</v>
      </c>
      <c r="N287" s="60"/>
    </row>
    <row r="288" ht="72" customHeight="1" spans="1:14">
      <c r="A288" s="48">
        <v>491</v>
      </c>
      <c r="B288" s="88"/>
      <c r="C288" s="74"/>
      <c r="D288" s="74" t="s">
        <v>1138</v>
      </c>
      <c r="E288" s="44" t="s">
        <v>1139</v>
      </c>
      <c r="F288" s="44" t="s">
        <v>1140</v>
      </c>
      <c r="G288" s="69" t="s">
        <v>1141</v>
      </c>
      <c r="H288" s="44" t="s">
        <v>1142</v>
      </c>
      <c r="I288" s="69" t="s">
        <v>1143</v>
      </c>
      <c r="J288" s="67" t="s">
        <v>1144</v>
      </c>
      <c r="K288" s="38" t="s">
        <v>26</v>
      </c>
      <c r="L288" s="58" t="s">
        <v>1137</v>
      </c>
      <c r="M288" s="59">
        <v>43895</v>
      </c>
      <c r="N288" s="60"/>
    </row>
    <row r="289" ht="75.75" customHeight="1" spans="1:14">
      <c r="A289" s="48">
        <v>492</v>
      </c>
      <c r="B289" s="88"/>
      <c r="C289" s="74"/>
      <c r="D289" s="74"/>
      <c r="E289" s="44"/>
      <c r="F289" s="44" t="s">
        <v>1145</v>
      </c>
      <c r="G289" s="69" t="s">
        <v>1146</v>
      </c>
      <c r="H289" s="44"/>
      <c r="I289" s="69" t="s">
        <v>1147</v>
      </c>
      <c r="J289" s="67" t="s">
        <v>1148</v>
      </c>
      <c r="K289" s="38" t="s">
        <v>26</v>
      </c>
      <c r="L289" s="58" t="s">
        <v>1137</v>
      </c>
      <c r="M289" s="59">
        <v>43895</v>
      </c>
      <c r="N289" s="60"/>
    </row>
    <row r="290" ht="38.25" customHeight="1" spans="1:14">
      <c r="A290" s="48">
        <v>493</v>
      </c>
      <c r="B290" s="88"/>
      <c r="C290" s="74"/>
      <c r="D290" s="69" t="s">
        <v>1149</v>
      </c>
      <c r="E290" s="69" t="s">
        <v>1139</v>
      </c>
      <c r="F290" s="44" t="s">
        <v>1150</v>
      </c>
      <c r="G290" s="69" t="s">
        <v>1151</v>
      </c>
      <c r="H290" s="44"/>
      <c r="I290" s="69" t="s">
        <v>1152</v>
      </c>
      <c r="J290" s="67" t="s">
        <v>1153</v>
      </c>
      <c r="K290" s="38" t="s">
        <v>26</v>
      </c>
      <c r="L290" s="58" t="s">
        <v>1137</v>
      </c>
      <c r="M290" s="59">
        <v>43895</v>
      </c>
      <c r="N290" s="60"/>
    </row>
    <row r="291" ht="40.5" customHeight="1" spans="1:14">
      <c r="A291" s="48">
        <v>494</v>
      </c>
      <c r="B291" s="88"/>
      <c r="C291" s="74" t="s">
        <v>1154</v>
      </c>
      <c r="D291" s="74" t="s">
        <v>1155</v>
      </c>
      <c r="E291" s="44" t="s">
        <v>1156</v>
      </c>
      <c r="F291" s="44" t="s">
        <v>1157</v>
      </c>
      <c r="G291" s="69" t="s">
        <v>1158</v>
      </c>
      <c r="H291" s="44" t="s">
        <v>1159</v>
      </c>
      <c r="I291" s="69" t="s">
        <v>1160</v>
      </c>
      <c r="J291" s="67" t="s">
        <v>1161</v>
      </c>
      <c r="K291" s="38" t="s">
        <v>26</v>
      </c>
      <c r="L291" s="58" t="s">
        <v>1137</v>
      </c>
      <c r="M291" s="59">
        <v>43895</v>
      </c>
      <c r="N291" s="60"/>
    </row>
    <row r="292" ht="22.5" spans="1:14">
      <c r="A292" s="48">
        <v>495</v>
      </c>
      <c r="B292" s="88"/>
      <c r="C292" s="74"/>
      <c r="D292" s="74"/>
      <c r="E292" s="44"/>
      <c r="F292" s="44" t="s">
        <v>1162</v>
      </c>
      <c r="G292" s="69" t="s">
        <v>1163</v>
      </c>
      <c r="H292" s="44"/>
      <c r="I292" s="69" t="s">
        <v>1143</v>
      </c>
      <c r="J292" s="67" t="s">
        <v>1164</v>
      </c>
      <c r="K292" s="38" t="s">
        <v>26</v>
      </c>
      <c r="L292" s="58" t="s">
        <v>1137</v>
      </c>
      <c r="M292" s="59">
        <v>43895</v>
      </c>
      <c r="N292" s="60"/>
    </row>
    <row r="293" ht="33.75" spans="1:14">
      <c r="A293" s="48">
        <v>496</v>
      </c>
      <c r="B293" s="88"/>
      <c r="C293" s="74"/>
      <c r="D293" s="74"/>
      <c r="E293" s="44"/>
      <c r="F293" s="44" t="s">
        <v>1165</v>
      </c>
      <c r="G293" s="69" t="s">
        <v>1166</v>
      </c>
      <c r="H293" s="44"/>
      <c r="I293" s="69" t="s">
        <v>1167</v>
      </c>
      <c r="J293" s="67" t="s">
        <v>1168</v>
      </c>
      <c r="K293" s="38" t="s">
        <v>26</v>
      </c>
      <c r="L293" s="58" t="s">
        <v>1137</v>
      </c>
      <c r="M293" s="59">
        <v>43895</v>
      </c>
      <c r="N293" s="60"/>
    </row>
    <row r="294" ht="45" customHeight="1" spans="1:14">
      <c r="A294" s="48">
        <v>497</v>
      </c>
      <c r="B294" s="88"/>
      <c r="C294" s="74"/>
      <c r="D294" s="74"/>
      <c r="E294" s="44"/>
      <c r="F294" s="44" t="s">
        <v>1169</v>
      </c>
      <c r="G294" s="69" t="s">
        <v>1170</v>
      </c>
      <c r="H294" s="44"/>
      <c r="I294" s="69" t="s">
        <v>1160</v>
      </c>
      <c r="J294" s="67" t="s">
        <v>1171</v>
      </c>
      <c r="K294" s="38" t="s">
        <v>26</v>
      </c>
      <c r="L294" s="58" t="s">
        <v>1137</v>
      </c>
      <c r="M294" s="59">
        <v>43895</v>
      </c>
      <c r="N294" s="60"/>
    </row>
    <row r="295" ht="44.25" customHeight="1" spans="1:14">
      <c r="A295" s="48">
        <v>498</v>
      </c>
      <c r="B295" s="88"/>
      <c r="C295" s="74"/>
      <c r="D295" s="74"/>
      <c r="E295" s="44"/>
      <c r="F295" s="44" t="s">
        <v>1172</v>
      </c>
      <c r="G295" s="69" t="s">
        <v>1173</v>
      </c>
      <c r="H295" s="44"/>
      <c r="I295" s="69" t="s">
        <v>1143</v>
      </c>
      <c r="J295" s="67" t="s">
        <v>1174</v>
      </c>
      <c r="K295" s="38" t="s">
        <v>26</v>
      </c>
      <c r="L295" s="58" t="s">
        <v>1137</v>
      </c>
      <c r="M295" s="59">
        <v>43895</v>
      </c>
      <c r="N295" s="60"/>
    </row>
    <row r="296" ht="24" customHeight="1" spans="1:14">
      <c r="A296" s="48">
        <v>499</v>
      </c>
      <c r="B296" s="88"/>
      <c r="C296" s="74"/>
      <c r="D296" s="74" t="s">
        <v>1175</v>
      </c>
      <c r="E296" s="44"/>
      <c r="F296" s="44" t="s">
        <v>1176</v>
      </c>
      <c r="G296" s="69" t="s">
        <v>1177</v>
      </c>
      <c r="H296" s="44"/>
      <c r="I296" s="69" t="s">
        <v>1178</v>
      </c>
      <c r="J296" s="67" t="s">
        <v>1179</v>
      </c>
      <c r="K296" s="38" t="s">
        <v>26</v>
      </c>
      <c r="L296" s="58" t="s">
        <v>1137</v>
      </c>
      <c r="M296" s="59">
        <v>43895</v>
      </c>
      <c r="N296" s="60"/>
    </row>
    <row r="297" ht="44.25" customHeight="1" spans="1:14">
      <c r="A297" s="48">
        <v>500</v>
      </c>
      <c r="B297" s="88"/>
      <c r="C297" s="74"/>
      <c r="D297" s="74" t="s">
        <v>1180</v>
      </c>
      <c r="E297" s="44"/>
      <c r="F297" s="44" t="s">
        <v>1181</v>
      </c>
      <c r="G297" s="69" t="s">
        <v>1182</v>
      </c>
      <c r="H297" s="44"/>
      <c r="I297" s="69" t="s">
        <v>1183</v>
      </c>
      <c r="J297" s="67" t="s">
        <v>1184</v>
      </c>
      <c r="K297" s="38" t="s">
        <v>26</v>
      </c>
      <c r="L297" s="58" t="s">
        <v>1137</v>
      </c>
      <c r="M297" s="59">
        <v>43895</v>
      </c>
      <c r="N297" s="60"/>
    </row>
    <row r="298" ht="44" customHeight="1" spans="1:14">
      <c r="A298" s="48">
        <v>501</v>
      </c>
      <c r="B298" s="88"/>
      <c r="C298" s="74" t="s">
        <v>1185</v>
      </c>
      <c r="D298" s="74" t="s">
        <v>1186</v>
      </c>
      <c r="E298" s="44" t="s">
        <v>1187</v>
      </c>
      <c r="F298" s="44" t="s">
        <v>1188</v>
      </c>
      <c r="G298" s="69" t="s">
        <v>1189</v>
      </c>
      <c r="H298" s="53" t="s">
        <v>1190</v>
      </c>
      <c r="I298" s="69" t="s">
        <v>1191</v>
      </c>
      <c r="J298" s="67" t="s">
        <v>1192</v>
      </c>
      <c r="K298" s="38" t="s">
        <v>26</v>
      </c>
      <c r="L298" s="58" t="s">
        <v>1137</v>
      </c>
      <c r="M298" s="59">
        <v>43895</v>
      </c>
      <c r="N298" s="60"/>
    </row>
    <row r="299" ht="44" customHeight="1" spans="1:14">
      <c r="A299" s="48">
        <v>502</v>
      </c>
      <c r="B299" s="88"/>
      <c r="C299" s="74"/>
      <c r="D299" s="74" t="s">
        <v>1193</v>
      </c>
      <c r="E299" s="44"/>
      <c r="F299" s="44" t="s">
        <v>1194</v>
      </c>
      <c r="G299" s="69" t="s">
        <v>1189</v>
      </c>
      <c r="H299" s="53" t="s">
        <v>1190</v>
      </c>
      <c r="I299" s="69" t="s">
        <v>1195</v>
      </c>
      <c r="J299" s="67" t="s">
        <v>1196</v>
      </c>
      <c r="K299" s="38" t="s">
        <v>26</v>
      </c>
      <c r="L299" s="58" t="s">
        <v>1137</v>
      </c>
      <c r="M299" s="59">
        <v>43895</v>
      </c>
      <c r="N299" s="60"/>
    </row>
    <row r="300" ht="44" customHeight="1" spans="1:14">
      <c r="A300" s="48">
        <v>503</v>
      </c>
      <c r="B300" s="88"/>
      <c r="C300" s="74"/>
      <c r="D300" s="74" t="s">
        <v>1197</v>
      </c>
      <c r="E300" s="44"/>
      <c r="F300" s="44" t="s">
        <v>1198</v>
      </c>
      <c r="G300" s="69" t="s">
        <v>1199</v>
      </c>
      <c r="H300" s="53" t="s">
        <v>1190</v>
      </c>
      <c r="I300" s="69" t="s">
        <v>1200</v>
      </c>
      <c r="J300" s="67" t="s">
        <v>1201</v>
      </c>
      <c r="K300" s="38" t="s">
        <v>26</v>
      </c>
      <c r="L300" s="58" t="s">
        <v>1137</v>
      </c>
      <c r="M300" s="59">
        <v>43895</v>
      </c>
      <c r="N300" s="60"/>
    </row>
    <row r="301" ht="44" customHeight="1" spans="1:14">
      <c r="A301" s="48">
        <v>504</v>
      </c>
      <c r="B301" s="88"/>
      <c r="C301" s="74"/>
      <c r="D301" s="74" t="s">
        <v>1202</v>
      </c>
      <c r="E301" s="44"/>
      <c r="F301" s="44" t="s">
        <v>1203</v>
      </c>
      <c r="G301" s="69" t="s">
        <v>1204</v>
      </c>
      <c r="H301" s="53" t="s">
        <v>1190</v>
      </c>
      <c r="I301" s="69" t="s">
        <v>1205</v>
      </c>
      <c r="J301" s="67" t="s">
        <v>1206</v>
      </c>
      <c r="K301" s="38" t="s">
        <v>26</v>
      </c>
      <c r="L301" s="58" t="s">
        <v>1137</v>
      </c>
      <c r="M301" s="59">
        <v>43895</v>
      </c>
      <c r="N301" s="60"/>
    </row>
    <row r="302" ht="44" customHeight="1" spans="1:14">
      <c r="A302" s="48">
        <v>505</v>
      </c>
      <c r="B302" s="89"/>
      <c r="C302" s="90"/>
      <c r="D302" s="90" t="s">
        <v>1207</v>
      </c>
      <c r="E302" s="91"/>
      <c r="F302" s="91" t="s">
        <v>1208</v>
      </c>
      <c r="G302" s="92" t="s">
        <v>1209</v>
      </c>
      <c r="H302" s="93" t="s">
        <v>1190</v>
      </c>
      <c r="I302" s="92" t="s">
        <v>1210</v>
      </c>
      <c r="J302" s="97" t="s">
        <v>1211</v>
      </c>
      <c r="K302" s="98" t="s">
        <v>26</v>
      </c>
      <c r="L302" s="99" t="s">
        <v>1137</v>
      </c>
      <c r="M302" s="100">
        <v>43895</v>
      </c>
      <c r="N302" s="101"/>
    </row>
    <row r="303" ht="44" customHeight="1" spans="1:14">
      <c r="A303" s="94"/>
      <c r="B303" s="94"/>
      <c r="C303" s="94"/>
      <c r="D303" s="95"/>
      <c r="E303" s="94"/>
      <c r="F303" s="61"/>
      <c r="G303" s="94"/>
      <c r="H303" s="94"/>
      <c r="I303" s="94"/>
      <c r="J303" s="94"/>
      <c r="K303" s="94"/>
      <c r="L303" s="94"/>
      <c r="M303" s="94"/>
      <c r="N303" s="94"/>
    </row>
    <row r="304" ht="44" customHeight="1" spans="1:14">
      <c r="A304" s="69"/>
      <c r="B304" s="69"/>
      <c r="C304" s="69"/>
      <c r="D304" s="74"/>
      <c r="E304" s="69"/>
      <c r="G304" s="69"/>
      <c r="H304" s="69"/>
      <c r="I304" s="69"/>
      <c r="J304" s="69"/>
      <c r="K304" s="69"/>
      <c r="L304" s="69"/>
      <c r="M304" s="69"/>
      <c r="N304" s="69"/>
    </row>
    <row r="305" ht="44" customHeight="1" spans="1:14">
      <c r="A305" s="69"/>
      <c r="B305" s="69"/>
      <c r="C305" s="69"/>
      <c r="D305" s="74"/>
      <c r="E305" s="69"/>
      <c r="G305" s="69"/>
      <c r="H305" s="69"/>
      <c r="I305" s="69"/>
      <c r="J305" s="69"/>
      <c r="K305" s="69"/>
      <c r="L305" s="69"/>
      <c r="M305" s="69"/>
      <c r="N305" s="69"/>
    </row>
    <row r="306" ht="44" customHeight="1" spans="1:14">
      <c r="A306" s="69"/>
      <c r="B306" s="69"/>
      <c r="C306" s="69"/>
      <c r="D306" s="74"/>
      <c r="E306" s="69"/>
      <c r="G306" s="69"/>
      <c r="H306" s="69"/>
      <c r="I306" s="69"/>
      <c r="J306" s="69"/>
      <c r="K306" s="69"/>
      <c r="L306" s="69"/>
      <c r="M306" s="69"/>
      <c r="N306" s="69"/>
    </row>
    <row r="307" ht="44" customHeight="1" spans="6:6">
      <c r="F307" s="55"/>
    </row>
    <row r="308" spans="6:6">
      <c r="F308" s="55"/>
    </row>
    <row r="309" spans="6:6">
      <c r="F309" s="55"/>
    </row>
    <row r="310" spans="6:6">
      <c r="F310" s="55"/>
    </row>
    <row r="311" spans="6:6">
      <c r="F311" s="55"/>
    </row>
    <row r="312" spans="6:6">
      <c r="F312" s="55"/>
    </row>
    <row r="313" spans="6:6">
      <c r="F313" s="55"/>
    </row>
    <row r="314" spans="6:6">
      <c r="F314" s="55"/>
    </row>
    <row r="315" spans="6:6">
      <c r="F315" s="55"/>
    </row>
    <row r="316" spans="6:6">
      <c r="F316" s="55"/>
    </row>
    <row r="317" spans="6:6">
      <c r="F317" s="55"/>
    </row>
    <row r="318" spans="6:6">
      <c r="F318" s="55"/>
    </row>
    <row r="319" spans="6:6">
      <c r="F319" s="55"/>
    </row>
    <row r="320" spans="6:6">
      <c r="F320" s="55"/>
    </row>
    <row r="321" spans="6:6">
      <c r="F321" s="55"/>
    </row>
    <row r="322" spans="6:6">
      <c r="F322" s="55"/>
    </row>
    <row r="323" spans="6:6">
      <c r="F323" s="55"/>
    </row>
    <row r="324" spans="6:6">
      <c r="F324" s="55"/>
    </row>
    <row r="325" spans="6:6">
      <c r="F325" s="55"/>
    </row>
    <row r="326" spans="6:6">
      <c r="F326" s="55"/>
    </row>
    <row r="327" spans="6:6">
      <c r="F327" s="55"/>
    </row>
    <row r="328" spans="6:6">
      <c r="F328" s="55"/>
    </row>
    <row r="329" spans="6:6">
      <c r="F329" s="55"/>
    </row>
    <row r="330" spans="6:6">
      <c r="F330" s="55"/>
    </row>
    <row r="331" spans="6:6">
      <c r="F331" s="55"/>
    </row>
    <row r="332" spans="6:6">
      <c r="F332" s="55"/>
    </row>
    <row r="333" spans="6:6">
      <c r="F333" s="55"/>
    </row>
    <row r="334" spans="6:6">
      <c r="F334" s="55"/>
    </row>
    <row r="335" spans="6:6">
      <c r="F335" s="55"/>
    </row>
    <row r="336" spans="6:6">
      <c r="F336" s="55"/>
    </row>
    <row r="337" spans="6:6">
      <c r="F337" s="55"/>
    </row>
    <row r="338" spans="6:6">
      <c r="F338" s="55"/>
    </row>
    <row r="339" spans="6:6">
      <c r="F339" s="55"/>
    </row>
    <row r="340" spans="6:6">
      <c r="F340" s="55"/>
    </row>
    <row r="341" spans="6:6">
      <c r="F341" s="55"/>
    </row>
    <row r="342" spans="6:6">
      <c r="F342" s="55"/>
    </row>
    <row r="343" spans="6:6">
      <c r="F343" s="55"/>
    </row>
    <row r="344" spans="6:6">
      <c r="F344" s="55"/>
    </row>
    <row r="345" spans="6:6">
      <c r="F345" s="55"/>
    </row>
    <row r="346" spans="6:6">
      <c r="F346" s="55"/>
    </row>
    <row r="347" spans="6:6">
      <c r="F347" s="55"/>
    </row>
    <row r="348" spans="6:6">
      <c r="F348" s="55"/>
    </row>
    <row r="349" spans="6:6">
      <c r="F349" s="55"/>
    </row>
    <row r="350" spans="6:6">
      <c r="F350" s="55"/>
    </row>
    <row r="351" spans="6:6">
      <c r="F351" s="55"/>
    </row>
    <row r="352" spans="6:6">
      <c r="F352" s="55"/>
    </row>
    <row r="353" spans="6:6">
      <c r="F353" s="55"/>
    </row>
    <row r="354" spans="6:6">
      <c r="F354" s="55"/>
    </row>
    <row r="355" spans="6:6">
      <c r="F355" s="55"/>
    </row>
    <row r="356" spans="6:6">
      <c r="F356" s="55"/>
    </row>
    <row r="357" spans="6:6">
      <c r="F357" s="55"/>
    </row>
    <row r="358" spans="6:6">
      <c r="F358" s="55"/>
    </row>
    <row r="359" spans="6:6">
      <c r="F359" s="55"/>
    </row>
    <row r="360" spans="6:6">
      <c r="F360" s="55"/>
    </row>
    <row r="361" spans="6:6">
      <c r="F361" s="55"/>
    </row>
    <row r="362" spans="6:6">
      <c r="F362" s="55"/>
    </row>
    <row r="363" spans="6:6">
      <c r="F363" s="55"/>
    </row>
    <row r="364" spans="6:6">
      <c r="F364" s="55"/>
    </row>
    <row r="365" spans="6:6">
      <c r="F365" s="55"/>
    </row>
    <row r="366" spans="6:6">
      <c r="F366" s="55"/>
    </row>
    <row r="367" spans="6:6">
      <c r="F367" s="55"/>
    </row>
    <row r="368" spans="6:6">
      <c r="F368" s="55"/>
    </row>
    <row r="369" spans="6:6">
      <c r="F369" s="55"/>
    </row>
    <row r="370" spans="6:6">
      <c r="F370" s="55"/>
    </row>
    <row r="371" spans="6:6">
      <c r="F371" s="55"/>
    </row>
    <row r="372" spans="6:6">
      <c r="F372" s="55"/>
    </row>
    <row r="373" spans="6:6">
      <c r="F373" s="55"/>
    </row>
    <row r="374" spans="6:6">
      <c r="F374" s="55"/>
    </row>
    <row r="375" spans="6:6">
      <c r="F375" s="55"/>
    </row>
    <row r="376" spans="6:6">
      <c r="F376" s="55"/>
    </row>
    <row r="377" spans="6:6">
      <c r="F377" s="55"/>
    </row>
    <row r="378" spans="6:6">
      <c r="F378" s="55"/>
    </row>
    <row r="379" spans="6:6">
      <c r="F379" s="55"/>
    </row>
    <row r="380" spans="6:6">
      <c r="F380" s="55"/>
    </row>
    <row r="381" spans="6:6">
      <c r="F381" s="55"/>
    </row>
    <row r="382" spans="6:6">
      <c r="F382" s="55"/>
    </row>
    <row r="383" spans="6:6">
      <c r="F383" s="55"/>
    </row>
    <row r="384" spans="6:6">
      <c r="F384" s="55"/>
    </row>
    <row r="385" spans="6:6">
      <c r="F385" s="55"/>
    </row>
    <row r="386" spans="6:6">
      <c r="F386" s="55"/>
    </row>
    <row r="387" spans="6:6">
      <c r="F387" s="55"/>
    </row>
    <row r="388" spans="6:6">
      <c r="F388" s="55"/>
    </row>
    <row r="389" spans="6:6">
      <c r="F389" s="55"/>
    </row>
    <row r="390" spans="6:6">
      <c r="F390" s="55"/>
    </row>
    <row r="391" spans="6:6">
      <c r="F391" s="55"/>
    </row>
    <row r="392" spans="6:6">
      <c r="F392" s="55"/>
    </row>
    <row r="393" spans="6:6">
      <c r="F393" s="55"/>
    </row>
    <row r="394" spans="6:6">
      <c r="F394" s="55"/>
    </row>
    <row r="395" spans="6:6">
      <c r="F395" s="55"/>
    </row>
    <row r="396" spans="6:6">
      <c r="F396" s="55"/>
    </row>
    <row r="397" spans="6:6">
      <c r="F397" s="55"/>
    </row>
    <row r="398" spans="6:6">
      <c r="F398" s="55"/>
    </row>
    <row r="399" spans="6:6">
      <c r="F399" s="55"/>
    </row>
    <row r="400" spans="6:6">
      <c r="F400" s="55"/>
    </row>
    <row r="401" spans="6:6">
      <c r="F401" s="55"/>
    </row>
    <row r="402" spans="6:6">
      <c r="F402" s="55"/>
    </row>
    <row r="403" spans="6:6">
      <c r="F403" s="55"/>
    </row>
    <row r="404" spans="6:6">
      <c r="F404" s="55"/>
    </row>
    <row r="405" spans="6:6">
      <c r="F405" s="55"/>
    </row>
    <row r="406" spans="6:6">
      <c r="F406" s="55"/>
    </row>
    <row r="407" spans="6:6">
      <c r="F407" s="55"/>
    </row>
    <row r="408" spans="6:6">
      <c r="F408" s="55"/>
    </row>
    <row r="409" spans="6:6">
      <c r="F409" s="55"/>
    </row>
    <row r="410" spans="6:6">
      <c r="F410" s="55"/>
    </row>
    <row r="411" spans="6:6">
      <c r="F411" s="55"/>
    </row>
    <row r="412" spans="6:6">
      <c r="F412" s="55"/>
    </row>
    <row r="413" spans="6:6">
      <c r="F413" s="55"/>
    </row>
    <row r="414" spans="6:6">
      <c r="F414" s="55"/>
    </row>
    <row r="415" spans="6:6">
      <c r="F415" s="55"/>
    </row>
    <row r="416" spans="6:6">
      <c r="F416" s="55"/>
    </row>
    <row r="417" spans="6:6">
      <c r="F417" s="55"/>
    </row>
    <row r="418" spans="6:6">
      <c r="F418" s="55"/>
    </row>
    <row r="419" spans="6:6">
      <c r="F419" s="55"/>
    </row>
    <row r="420" spans="6:6">
      <c r="F420" s="55"/>
    </row>
    <row r="421" spans="6:6">
      <c r="F421" s="55"/>
    </row>
    <row r="422" spans="6:6">
      <c r="F422" s="55"/>
    </row>
    <row r="423" spans="6:6">
      <c r="F423" s="55"/>
    </row>
    <row r="424" spans="6:6">
      <c r="F424" s="55"/>
    </row>
    <row r="425" spans="6:6">
      <c r="F425" s="55"/>
    </row>
    <row r="426" spans="6:6">
      <c r="F426" s="55"/>
    </row>
    <row r="427" spans="6:6">
      <c r="F427" s="55"/>
    </row>
    <row r="428" spans="6:6">
      <c r="F428" s="55"/>
    </row>
    <row r="429" spans="6:6">
      <c r="F429" s="55"/>
    </row>
    <row r="430" spans="6:6">
      <c r="F430" s="55"/>
    </row>
    <row r="431" spans="6:6">
      <c r="F431" s="55"/>
    </row>
    <row r="432" spans="6:6">
      <c r="F432" s="55"/>
    </row>
    <row r="433" spans="6:6">
      <c r="F433" s="55"/>
    </row>
    <row r="434" spans="6:6">
      <c r="F434" s="55"/>
    </row>
    <row r="435" spans="6:6">
      <c r="F435" s="55"/>
    </row>
    <row r="436" spans="6:6">
      <c r="F436" s="55"/>
    </row>
    <row r="437" spans="6:6">
      <c r="F437" s="55"/>
    </row>
    <row r="438" spans="6:6">
      <c r="F438" s="55"/>
    </row>
    <row r="439" spans="6:6">
      <c r="F439" s="55"/>
    </row>
    <row r="440" spans="6:6">
      <c r="F440" s="55"/>
    </row>
    <row r="441" spans="6:6">
      <c r="F441" s="55"/>
    </row>
    <row r="442" spans="6:6">
      <c r="F442" s="55"/>
    </row>
    <row r="443" spans="6:6">
      <c r="F443" s="55"/>
    </row>
    <row r="444" spans="6:6">
      <c r="F444" s="55"/>
    </row>
    <row r="445" spans="6:6">
      <c r="F445" s="55"/>
    </row>
    <row r="446" spans="6:6">
      <c r="F446" s="55"/>
    </row>
    <row r="447" spans="6:6">
      <c r="F447" s="55"/>
    </row>
    <row r="448" spans="6:6">
      <c r="F448" s="55"/>
    </row>
    <row r="449" spans="6:6">
      <c r="F449" s="55"/>
    </row>
    <row r="450" spans="6:6">
      <c r="F450" s="55"/>
    </row>
    <row r="451" spans="6:6">
      <c r="F451" s="55"/>
    </row>
    <row r="452" spans="6:6">
      <c r="F452" s="55"/>
    </row>
    <row r="453" spans="6:6">
      <c r="F453" s="55"/>
    </row>
    <row r="454" spans="6:6">
      <c r="F454" s="55"/>
    </row>
    <row r="455" spans="6:6">
      <c r="F455" s="55"/>
    </row>
    <row r="456" spans="6:6">
      <c r="F456" s="55"/>
    </row>
    <row r="457" spans="6:6">
      <c r="F457" s="55"/>
    </row>
    <row r="458" spans="6:6">
      <c r="F458" s="55"/>
    </row>
    <row r="459" spans="6:6">
      <c r="F459" s="55"/>
    </row>
    <row r="460" spans="6:6">
      <c r="F460" s="55"/>
    </row>
    <row r="461" spans="6:6">
      <c r="F461" s="55"/>
    </row>
    <row r="462" spans="6:6">
      <c r="F462" s="55"/>
    </row>
    <row r="463" spans="6:6">
      <c r="F463" s="55"/>
    </row>
    <row r="464" spans="6:6">
      <c r="F464" s="55"/>
    </row>
    <row r="465" spans="6:6">
      <c r="F465" s="55"/>
    </row>
    <row r="466" spans="6:6">
      <c r="F466" s="55"/>
    </row>
    <row r="467" spans="6:6">
      <c r="F467" s="55"/>
    </row>
    <row r="468" spans="6:6">
      <c r="F468" s="55"/>
    </row>
    <row r="469" spans="6:6">
      <c r="F469" s="55"/>
    </row>
    <row r="470" spans="6:6">
      <c r="F470" s="55"/>
    </row>
    <row r="471" spans="6:6">
      <c r="F471" s="55"/>
    </row>
    <row r="472" spans="6:6">
      <c r="F472" s="55"/>
    </row>
    <row r="473" spans="6:6">
      <c r="F473" s="55"/>
    </row>
    <row r="474" spans="6:6">
      <c r="F474" s="55"/>
    </row>
    <row r="475" spans="6:6">
      <c r="F475" s="55"/>
    </row>
    <row r="476" spans="6:6">
      <c r="F476" s="55"/>
    </row>
    <row r="477" spans="6:6">
      <c r="F477" s="55"/>
    </row>
    <row r="478" spans="6:6">
      <c r="F478" s="55"/>
    </row>
    <row r="479" spans="6:6">
      <c r="F479" s="55"/>
    </row>
    <row r="480" spans="6:6">
      <c r="F480" s="55"/>
    </row>
    <row r="481" spans="6:6">
      <c r="F481" s="55"/>
    </row>
    <row r="482" spans="6:6">
      <c r="F482" s="55"/>
    </row>
    <row r="483" spans="6:6">
      <c r="F483" s="55"/>
    </row>
    <row r="484" spans="6:6">
      <c r="F484" s="55"/>
    </row>
    <row r="485" spans="6:6">
      <c r="F485" s="55"/>
    </row>
    <row r="486" spans="6:6">
      <c r="F486" s="55"/>
    </row>
    <row r="487" spans="6:6">
      <c r="F487" s="55"/>
    </row>
    <row r="488" spans="6:6">
      <c r="F488" s="55"/>
    </row>
    <row r="489" spans="6:6">
      <c r="F489" s="55"/>
    </row>
    <row r="490" spans="6:6">
      <c r="F490" s="55"/>
    </row>
    <row r="491" spans="6:6">
      <c r="F491" s="55"/>
    </row>
    <row r="492" spans="6:6">
      <c r="F492" s="55"/>
    </row>
    <row r="493" spans="6:6">
      <c r="F493" s="55"/>
    </row>
    <row r="494" spans="6:6">
      <c r="F494" s="55"/>
    </row>
    <row r="495" spans="6:6">
      <c r="F495" s="55"/>
    </row>
    <row r="496" spans="6:6">
      <c r="F496" s="55"/>
    </row>
    <row r="497" spans="6:6">
      <c r="F497" s="55"/>
    </row>
    <row r="498" spans="6:6">
      <c r="F498" s="55"/>
    </row>
    <row r="499" spans="6:6">
      <c r="F499" s="55"/>
    </row>
    <row r="500" spans="6:6">
      <c r="F500" s="55"/>
    </row>
    <row r="501" spans="6:6">
      <c r="F501" s="55"/>
    </row>
    <row r="502" spans="6:6">
      <c r="F502" s="55"/>
    </row>
    <row r="503" spans="6:6">
      <c r="F503" s="55"/>
    </row>
    <row r="504" spans="6:6">
      <c r="F504" s="55"/>
    </row>
    <row r="505" spans="6:6">
      <c r="F505" s="55"/>
    </row>
    <row r="506" spans="6:6">
      <c r="F506" s="55"/>
    </row>
    <row r="507" spans="6:6">
      <c r="F507" s="55"/>
    </row>
    <row r="508" spans="6:6">
      <c r="F508" s="55"/>
    </row>
    <row r="509" spans="6:6">
      <c r="F509" s="55"/>
    </row>
    <row r="510" spans="6:6">
      <c r="F510" s="55"/>
    </row>
    <row r="511" spans="6:6">
      <c r="F511" s="55"/>
    </row>
    <row r="512" spans="6:6">
      <c r="F512" s="55"/>
    </row>
    <row r="513" spans="6:6">
      <c r="F513" s="55"/>
    </row>
    <row r="514" spans="6:6">
      <c r="F514" s="55"/>
    </row>
    <row r="515" spans="6:6">
      <c r="F515" s="55"/>
    </row>
    <row r="516" spans="6:6">
      <c r="F516" s="55"/>
    </row>
    <row r="517" spans="6:6">
      <c r="F517" s="55"/>
    </row>
    <row r="518" spans="6:6">
      <c r="F518" s="55"/>
    </row>
    <row r="519" spans="6:6">
      <c r="F519" s="55"/>
    </row>
    <row r="520" spans="6:6">
      <c r="F520" s="55"/>
    </row>
    <row r="521" spans="6:6">
      <c r="F521" s="55"/>
    </row>
    <row r="522" spans="6:6">
      <c r="F522" s="55"/>
    </row>
    <row r="523" spans="6:6">
      <c r="F523" s="55"/>
    </row>
    <row r="524" spans="6:6">
      <c r="F524" s="55"/>
    </row>
    <row r="525" spans="6:6">
      <c r="F525" s="55"/>
    </row>
    <row r="526" spans="6:6">
      <c r="F526" s="55"/>
    </row>
    <row r="527" spans="6:6">
      <c r="F527" s="55"/>
    </row>
    <row r="528" spans="6:6">
      <c r="F528" s="55"/>
    </row>
    <row r="529" spans="6:6">
      <c r="F529" s="55"/>
    </row>
    <row r="530" spans="6:6">
      <c r="F530" s="55"/>
    </row>
    <row r="531" spans="6:6">
      <c r="F531" s="55"/>
    </row>
    <row r="532" spans="6:6">
      <c r="F532" s="55"/>
    </row>
    <row r="533" spans="6:6">
      <c r="F533" s="55"/>
    </row>
    <row r="534" spans="6:6">
      <c r="F534" s="55"/>
    </row>
    <row r="535" spans="6:6">
      <c r="F535" s="55"/>
    </row>
    <row r="536" spans="6:6">
      <c r="F536" s="55"/>
    </row>
    <row r="537" spans="6:6">
      <c r="F537" s="55"/>
    </row>
    <row r="538" spans="6:6">
      <c r="F538" s="55"/>
    </row>
    <row r="539" spans="6:6">
      <c r="F539" s="55"/>
    </row>
    <row r="540" spans="6:6">
      <c r="F540" s="55"/>
    </row>
    <row r="541" spans="6:6">
      <c r="F541" s="55"/>
    </row>
    <row r="542" spans="6:6">
      <c r="F542" s="55"/>
    </row>
    <row r="543" spans="6:6">
      <c r="F543" s="55"/>
    </row>
    <row r="544" spans="6:6">
      <c r="F544" s="55"/>
    </row>
    <row r="545" spans="6:6">
      <c r="F545" s="55"/>
    </row>
    <row r="546" spans="6:6">
      <c r="F546" s="55"/>
    </row>
    <row r="547" spans="6:6">
      <c r="F547" s="55"/>
    </row>
    <row r="548" spans="6:6">
      <c r="F548" s="55"/>
    </row>
    <row r="549" spans="6:6">
      <c r="F549" s="55"/>
    </row>
    <row r="550" spans="6:6">
      <c r="F550" s="55"/>
    </row>
    <row r="551" spans="6:6">
      <c r="F551" s="55"/>
    </row>
    <row r="552" spans="6:6">
      <c r="F552" s="55"/>
    </row>
    <row r="553" spans="6:6">
      <c r="F553" s="55"/>
    </row>
    <row r="554" spans="6:6">
      <c r="F554" s="55"/>
    </row>
    <row r="555" spans="6:6">
      <c r="F555" s="55"/>
    </row>
    <row r="556" spans="6:6">
      <c r="F556" s="55"/>
    </row>
    <row r="557" spans="6:6">
      <c r="F557" s="55"/>
    </row>
    <row r="558" spans="6:6">
      <c r="F558" s="55"/>
    </row>
    <row r="559" spans="6:6">
      <c r="F559" s="55"/>
    </row>
    <row r="560" spans="6:6">
      <c r="F560" s="55"/>
    </row>
    <row r="561" spans="6:6">
      <c r="F561" s="55"/>
    </row>
    <row r="562" spans="6:6">
      <c r="F562" s="55"/>
    </row>
    <row r="563" spans="6:6">
      <c r="F563" s="55"/>
    </row>
    <row r="564" spans="6:6">
      <c r="F564" s="55"/>
    </row>
    <row r="565" spans="6:6">
      <c r="F565" s="55"/>
    </row>
    <row r="566" spans="6:6">
      <c r="F566" s="55"/>
    </row>
    <row r="567" spans="6:6">
      <c r="F567" s="55"/>
    </row>
    <row r="568" spans="6:6">
      <c r="F568" s="55"/>
    </row>
    <row r="569" spans="6:6">
      <c r="F569" s="55"/>
    </row>
    <row r="570" spans="6:6">
      <c r="F570" s="55"/>
    </row>
    <row r="571" spans="6:6">
      <c r="F571" s="55"/>
    </row>
    <row r="572" spans="6:6">
      <c r="F572" s="55"/>
    </row>
    <row r="573" spans="6:6">
      <c r="F573" s="55"/>
    </row>
    <row r="574" spans="6:6">
      <c r="F574" s="55"/>
    </row>
    <row r="575" spans="6:6">
      <c r="F575" s="55"/>
    </row>
    <row r="576" spans="6:6">
      <c r="F576" s="55"/>
    </row>
    <row r="577" spans="6:6">
      <c r="F577" s="55"/>
    </row>
    <row r="578" spans="6:6">
      <c r="F578" s="55"/>
    </row>
    <row r="579" spans="6:6">
      <c r="F579" s="55"/>
    </row>
    <row r="580" spans="6:6">
      <c r="F580" s="55"/>
    </row>
    <row r="581" spans="6:6">
      <c r="F581" s="55"/>
    </row>
    <row r="582" spans="6:6">
      <c r="F582" s="55"/>
    </row>
    <row r="583" spans="6:6">
      <c r="F583" s="55"/>
    </row>
    <row r="584" spans="6:6">
      <c r="F584" s="55"/>
    </row>
    <row r="585" spans="6:6">
      <c r="F585" s="55"/>
    </row>
    <row r="586" spans="6:6">
      <c r="F586" s="55"/>
    </row>
    <row r="587" spans="6:6">
      <c r="F587" s="55"/>
    </row>
    <row r="588" spans="6:6">
      <c r="F588" s="55"/>
    </row>
    <row r="589" spans="6:6">
      <c r="F589" s="55"/>
    </row>
    <row r="590" spans="6:6">
      <c r="F590" s="55"/>
    </row>
    <row r="591" spans="6:6">
      <c r="F591" s="55"/>
    </row>
    <row r="592" spans="6:6">
      <c r="F592" s="55"/>
    </row>
    <row r="593" spans="6:6">
      <c r="F593" s="55"/>
    </row>
    <row r="594" spans="6:6">
      <c r="F594" s="55"/>
    </row>
    <row r="595" spans="6:6">
      <c r="F595" s="55"/>
    </row>
    <row r="596" spans="6:6">
      <c r="F596" s="55"/>
    </row>
    <row r="597" spans="6:6">
      <c r="F597" s="55"/>
    </row>
    <row r="598" spans="6:6">
      <c r="F598" s="55"/>
    </row>
    <row r="599" spans="6:6">
      <c r="F599" s="55"/>
    </row>
    <row r="600" spans="6:6">
      <c r="F600" s="55"/>
    </row>
    <row r="601" spans="6:6">
      <c r="F601" s="55"/>
    </row>
    <row r="602" spans="6:6">
      <c r="F602" s="55"/>
    </row>
    <row r="603" spans="6:6">
      <c r="F603" s="55"/>
    </row>
    <row r="604" spans="6:6">
      <c r="F604" s="55"/>
    </row>
    <row r="605" spans="6:6">
      <c r="F605" s="55"/>
    </row>
    <row r="606" spans="6:6">
      <c r="F606" s="55"/>
    </row>
    <row r="607" spans="6:6">
      <c r="F607" s="55"/>
    </row>
    <row r="608" spans="6:6">
      <c r="F608" s="55"/>
    </row>
    <row r="609" spans="6:6">
      <c r="F609" s="55"/>
    </row>
    <row r="610" spans="6:6">
      <c r="F610" s="55"/>
    </row>
    <row r="611" spans="6:6">
      <c r="F611" s="55"/>
    </row>
    <row r="612" spans="6:6">
      <c r="F612" s="55"/>
    </row>
    <row r="613" spans="6:6">
      <c r="F613" s="55"/>
    </row>
    <row r="614" spans="6:6">
      <c r="F614" s="55"/>
    </row>
    <row r="615" spans="6:6">
      <c r="F615" s="55"/>
    </row>
    <row r="616" spans="6:6">
      <c r="F616" s="55"/>
    </row>
    <row r="617" spans="6:6">
      <c r="F617" s="55"/>
    </row>
    <row r="618" spans="6:6">
      <c r="F618" s="55"/>
    </row>
    <row r="619" spans="6:6">
      <c r="F619" s="55"/>
    </row>
    <row r="620" spans="6:6">
      <c r="F620" s="55"/>
    </row>
    <row r="621" spans="6:6">
      <c r="F621" s="55"/>
    </row>
    <row r="622" spans="6:6">
      <c r="F622" s="55"/>
    </row>
    <row r="623" spans="6:6">
      <c r="F623" s="55"/>
    </row>
    <row r="624" spans="6:6">
      <c r="F624" s="55"/>
    </row>
    <row r="625" spans="6:6">
      <c r="F625" s="55"/>
    </row>
    <row r="626" spans="6:6">
      <c r="F626" s="55"/>
    </row>
    <row r="627" spans="6:6">
      <c r="F627" s="55"/>
    </row>
    <row r="628" spans="6:6">
      <c r="F628" s="55"/>
    </row>
    <row r="629" spans="6:6">
      <c r="F629" s="55"/>
    </row>
    <row r="630" spans="6:6">
      <c r="F630" s="55"/>
    </row>
    <row r="631" spans="6:6">
      <c r="F631" s="55"/>
    </row>
    <row r="632" spans="6:6">
      <c r="F632" s="55"/>
    </row>
    <row r="633" spans="6:6">
      <c r="F633" s="55"/>
    </row>
    <row r="634" spans="6:6">
      <c r="F634" s="55"/>
    </row>
    <row r="635" spans="6:6">
      <c r="F635" s="55"/>
    </row>
    <row r="636" spans="6:6">
      <c r="F636" s="55"/>
    </row>
    <row r="637" spans="6:6">
      <c r="F637" s="55"/>
    </row>
    <row r="638" spans="6:6">
      <c r="F638" s="55"/>
    </row>
    <row r="639" spans="6:6">
      <c r="F639" s="55"/>
    </row>
    <row r="640" spans="6:6">
      <c r="F640" s="55"/>
    </row>
    <row r="641" spans="6:6">
      <c r="F641" s="55"/>
    </row>
    <row r="642" spans="6:6">
      <c r="F642" s="55"/>
    </row>
    <row r="643" spans="6:6">
      <c r="F643" s="55"/>
    </row>
    <row r="644" spans="6:6">
      <c r="F644" s="55"/>
    </row>
    <row r="645" spans="6:6">
      <c r="F645" s="55"/>
    </row>
    <row r="646" spans="6:6">
      <c r="F646" s="55"/>
    </row>
    <row r="647" spans="6:6">
      <c r="F647" s="55"/>
    </row>
    <row r="648" spans="6:6">
      <c r="F648" s="55"/>
    </row>
    <row r="649" spans="6:6">
      <c r="F649" s="55"/>
    </row>
    <row r="650" spans="6:6">
      <c r="F650" s="55"/>
    </row>
    <row r="651" spans="6:6">
      <c r="F651" s="55"/>
    </row>
    <row r="652" spans="6:6">
      <c r="F652" s="55"/>
    </row>
    <row r="653" spans="6:6">
      <c r="F653" s="55"/>
    </row>
    <row r="654" spans="6:6">
      <c r="F654" s="55"/>
    </row>
    <row r="655" spans="6:6">
      <c r="F655" s="55"/>
    </row>
    <row r="656" spans="6:6">
      <c r="F656" s="55"/>
    </row>
    <row r="657" spans="6:6">
      <c r="F657" s="55"/>
    </row>
    <row r="658" spans="6:6">
      <c r="F658" s="55"/>
    </row>
    <row r="659" spans="6:6">
      <c r="F659" s="55"/>
    </row>
    <row r="660" spans="6:6">
      <c r="F660" s="55"/>
    </row>
    <row r="661" spans="6:6">
      <c r="F661" s="55"/>
    </row>
    <row r="662" spans="6:6">
      <c r="F662" s="55"/>
    </row>
    <row r="663" spans="6:6">
      <c r="F663" s="55"/>
    </row>
    <row r="664" spans="6:6">
      <c r="F664" s="55"/>
    </row>
    <row r="665" spans="6:6">
      <c r="F665" s="55"/>
    </row>
    <row r="666" spans="6:6">
      <c r="F666" s="55"/>
    </row>
    <row r="667" spans="6:6">
      <c r="F667" s="55"/>
    </row>
    <row r="668" spans="6:6">
      <c r="F668" s="55"/>
    </row>
    <row r="669" spans="6:6">
      <c r="F669" s="55"/>
    </row>
    <row r="670" spans="6:6">
      <c r="F670" s="55"/>
    </row>
    <row r="671" spans="6:6">
      <c r="F671" s="55"/>
    </row>
    <row r="672" spans="6:6">
      <c r="F672" s="55"/>
    </row>
    <row r="673" spans="6:6">
      <c r="F673" s="55"/>
    </row>
    <row r="674" spans="6:6">
      <c r="F674" s="55"/>
    </row>
    <row r="675" spans="6:6">
      <c r="F675" s="55"/>
    </row>
    <row r="676" spans="6:6">
      <c r="F676" s="55"/>
    </row>
    <row r="677" spans="6:6">
      <c r="F677" s="55"/>
    </row>
    <row r="678" spans="6:6">
      <c r="F678" s="55"/>
    </row>
    <row r="679" spans="6:6">
      <c r="F679" s="55"/>
    </row>
    <row r="680" spans="6:6">
      <c r="F680" s="55"/>
    </row>
    <row r="681" spans="6:6">
      <c r="F681" s="55"/>
    </row>
    <row r="682" spans="6:6">
      <c r="F682" s="55"/>
    </row>
    <row r="683" spans="6:6">
      <c r="F683" s="55"/>
    </row>
    <row r="684" spans="6:6">
      <c r="F684" s="55"/>
    </row>
    <row r="685" spans="6:6">
      <c r="F685" s="55"/>
    </row>
    <row r="686" spans="6:6">
      <c r="F686" s="55"/>
    </row>
    <row r="687" spans="6:6">
      <c r="F687" s="55"/>
    </row>
    <row r="688" spans="6:6">
      <c r="F688" s="55"/>
    </row>
    <row r="689" spans="6:6">
      <c r="F689" s="55"/>
    </row>
    <row r="690" spans="6:6">
      <c r="F690" s="55"/>
    </row>
    <row r="691" spans="6:6">
      <c r="F691" s="55"/>
    </row>
    <row r="692" spans="6:6">
      <c r="F692" s="55"/>
    </row>
    <row r="693" spans="6:6">
      <c r="F693" s="55"/>
    </row>
    <row r="694" spans="6:6">
      <c r="F694" s="55"/>
    </row>
    <row r="695" spans="6:6">
      <c r="F695" s="55"/>
    </row>
    <row r="696" spans="6:6">
      <c r="F696" s="55"/>
    </row>
    <row r="697" spans="6:6">
      <c r="F697" s="55"/>
    </row>
    <row r="698" spans="6:6">
      <c r="F698" s="55"/>
    </row>
    <row r="699" spans="6:6">
      <c r="F699" s="55"/>
    </row>
    <row r="700" spans="6:6">
      <c r="F700" s="55"/>
    </row>
    <row r="701" spans="6:6">
      <c r="F701" s="55"/>
    </row>
    <row r="702" spans="6:6">
      <c r="F702" s="55"/>
    </row>
    <row r="703" spans="6:6">
      <c r="F703" s="55"/>
    </row>
    <row r="704" spans="6:6">
      <c r="F704" s="55"/>
    </row>
    <row r="705" spans="6:6">
      <c r="F705" s="55"/>
    </row>
    <row r="706" spans="6:6">
      <c r="F706" s="55"/>
    </row>
    <row r="707" spans="6:6">
      <c r="F707" s="55"/>
    </row>
    <row r="708" spans="6:6">
      <c r="F708" s="55"/>
    </row>
    <row r="709" spans="6:6">
      <c r="F709" s="55"/>
    </row>
    <row r="710" spans="6:6">
      <c r="F710" s="55"/>
    </row>
    <row r="711" spans="6:6">
      <c r="F711" s="55"/>
    </row>
    <row r="712" spans="6:6">
      <c r="F712" s="55"/>
    </row>
    <row r="713" spans="6:6">
      <c r="F713" s="55"/>
    </row>
    <row r="714" spans="6:6">
      <c r="F714" s="55"/>
    </row>
    <row r="715" spans="6:6">
      <c r="F715" s="55"/>
    </row>
    <row r="716" spans="6:6">
      <c r="F716" s="55"/>
    </row>
    <row r="717" spans="6:6">
      <c r="F717" s="55"/>
    </row>
    <row r="718" spans="6:6">
      <c r="F718" s="55"/>
    </row>
    <row r="719" spans="6:6">
      <c r="F719" s="55"/>
    </row>
    <row r="720" spans="6:6">
      <c r="F720" s="55"/>
    </row>
    <row r="721" spans="6:6">
      <c r="F721" s="55"/>
    </row>
    <row r="722" spans="6:6">
      <c r="F722" s="55"/>
    </row>
    <row r="723" spans="6:6">
      <c r="F723" s="55"/>
    </row>
    <row r="724" spans="6:6">
      <c r="F724" s="55"/>
    </row>
    <row r="725" spans="6:6">
      <c r="F725" s="55"/>
    </row>
    <row r="726" spans="6:6">
      <c r="F726" s="55"/>
    </row>
    <row r="727" spans="6:6">
      <c r="F727" s="55"/>
    </row>
    <row r="728" spans="6:6">
      <c r="F728" s="55"/>
    </row>
    <row r="729" spans="6:6">
      <c r="F729" s="55"/>
    </row>
    <row r="730" spans="6:6">
      <c r="F730" s="55"/>
    </row>
    <row r="731" spans="6:6">
      <c r="F731" s="55"/>
    </row>
    <row r="732" spans="6:6">
      <c r="F732" s="55"/>
    </row>
    <row r="733" spans="6:6">
      <c r="F733" s="55"/>
    </row>
    <row r="734" spans="6:6">
      <c r="F734" s="55"/>
    </row>
    <row r="735" spans="6:6">
      <c r="F735" s="55"/>
    </row>
    <row r="736" spans="6:6">
      <c r="F736" s="55"/>
    </row>
    <row r="737" spans="6:6">
      <c r="F737" s="55"/>
    </row>
    <row r="738" spans="6:6">
      <c r="F738" s="55"/>
    </row>
    <row r="739" spans="6:6">
      <c r="F739" s="55"/>
    </row>
    <row r="740" spans="6:6">
      <c r="F740" s="55"/>
    </row>
    <row r="741" spans="6:6">
      <c r="F741" s="55"/>
    </row>
    <row r="742" spans="6:6">
      <c r="F742" s="55"/>
    </row>
    <row r="743" spans="6:6">
      <c r="F743" s="55"/>
    </row>
    <row r="744" spans="6:6">
      <c r="F744" s="55"/>
    </row>
    <row r="745" spans="6:6">
      <c r="F745" s="55"/>
    </row>
    <row r="746" spans="6:6">
      <c r="F746" s="55"/>
    </row>
    <row r="747" spans="6:6">
      <c r="F747" s="55"/>
    </row>
    <row r="748" spans="6:6">
      <c r="F748" s="55"/>
    </row>
    <row r="749" spans="6:6">
      <c r="F749" s="55"/>
    </row>
    <row r="750" spans="6:6">
      <c r="F750" s="55"/>
    </row>
    <row r="751" spans="6:6">
      <c r="F751" s="55"/>
    </row>
    <row r="752" spans="6:6">
      <c r="F752" s="55"/>
    </row>
    <row r="753" spans="6:6">
      <c r="F753" s="55"/>
    </row>
    <row r="754" spans="6:6">
      <c r="F754" s="55"/>
    </row>
    <row r="755" spans="6:6">
      <c r="F755" s="55"/>
    </row>
    <row r="756" spans="6:6">
      <c r="F756" s="55"/>
    </row>
    <row r="757" spans="6:6">
      <c r="F757" s="55"/>
    </row>
    <row r="758" spans="6:6">
      <c r="F758" s="55"/>
    </row>
    <row r="759" spans="6:6">
      <c r="F759" s="55"/>
    </row>
    <row r="760" spans="6:6">
      <c r="F760" s="55"/>
    </row>
    <row r="761" spans="6:6">
      <c r="F761" s="55"/>
    </row>
    <row r="762" spans="6:6">
      <c r="F762" s="55"/>
    </row>
    <row r="763" spans="6:6">
      <c r="F763" s="55"/>
    </row>
    <row r="764" spans="6:6">
      <c r="F764" s="55"/>
    </row>
    <row r="765" spans="6:6">
      <c r="F765" s="55"/>
    </row>
    <row r="766" spans="6:6">
      <c r="F766" s="55"/>
    </row>
    <row r="767" spans="6:6">
      <c r="F767" s="55"/>
    </row>
    <row r="768" spans="6:6">
      <c r="F768" s="55"/>
    </row>
    <row r="769" spans="6:6">
      <c r="F769" s="55"/>
    </row>
    <row r="770" spans="6:6">
      <c r="F770" s="55"/>
    </row>
    <row r="771" spans="6:6">
      <c r="F771" s="55"/>
    </row>
    <row r="772" spans="6:6">
      <c r="F772" s="55"/>
    </row>
    <row r="773" spans="6:6">
      <c r="F773" s="55"/>
    </row>
    <row r="774" spans="6:6">
      <c r="F774" s="55"/>
    </row>
    <row r="775" spans="6:6">
      <c r="F775" s="55"/>
    </row>
    <row r="776" spans="6:6">
      <c r="F776" s="55"/>
    </row>
    <row r="777" spans="6:6">
      <c r="F777" s="55"/>
    </row>
    <row r="778" spans="6:6">
      <c r="F778" s="55"/>
    </row>
    <row r="779" spans="6:6">
      <c r="F779" s="55"/>
    </row>
    <row r="780" spans="6:6">
      <c r="F780" s="55"/>
    </row>
    <row r="781" spans="6:6">
      <c r="F781" s="55"/>
    </row>
    <row r="782" spans="6:6">
      <c r="F782" s="55"/>
    </row>
    <row r="783" spans="6:6">
      <c r="F783" s="55"/>
    </row>
    <row r="784" spans="6:6">
      <c r="F784" s="55"/>
    </row>
    <row r="785" spans="6:6">
      <c r="F785" s="55"/>
    </row>
    <row r="786" spans="6:6">
      <c r="F786" s="55"/>
    </row>
    <row r="787" spans="6:6">
      <c r="F787" s="55"/>
    </row>
    <row r="788" spans="6:6">
      <c r="F788" s="55"/>
    </row>
    <row r="789" spans="6:6">
      <c r="F789" s="55"/>
    </row>
    <row r="790" spans="6:6">
      <c r="F790" s="55"/>
    </row>
    <row r="791" spans="6:6">
      <c r="F791" s="55"/>
    </row>
    <row r="792" spans="6:6">
      <c r="F792" s="55"/>
    </row>
    <row r="793" spans="6:6">
      <c r="F793" s="55"/>
    </row>
    <row r="794" spans="6:6">
      <c r="F794" s="55"/>
    </row>
    <row r="795" spans="6:6">
      <c r="F795" s="55"/>
    </row>
    <row r="796" spans="6:6">
      <c r="F796" s="55"/>
    </row>
    <row r="797" spans="6:6">
      <c r="F797" s="55"/>
    </row>
    <row r="798" spans="6:6">
      <c r="F798" s="55"/>
    </row>
    <row r="799" spans="6:6">
      <c r="F799" s="55"/>
    </row>
    <row r="800" spans="6:6">
      <c r="F800" s="55"/>
    </row>
    <row r="801" spans="6:6">
      <c r="F801" s="55"/>
    </row>
    <row r="802" spans="6:6">
      <c r="F802" s="55"/>
    </row>
    <row r="803" spans="6:6">
      <c r="F803" s="55"/>
    </row>
    <row r="804" spans="6:6">
      <c r="F804" s="55"/>
    </row>
    <row r="805" spans="6:6">
      <c r="F805" s="55"/>
    </row>
    <row r="806" spans="6:6">
      <c r="F806" s="55"/>
    </row>
    <row r="807" spans="6:6">
      <c r="F807" s="55"/>
    </row>
    <row r="808" spans="6:6">
      <c r="F808" s="55"/>
    </row>
    <row r="809" spans="6:6">
      <c r="F809" s="55"/>
    </row>
    <row r="810" spans="6:6">
      <c r="F810" s="55"/>
    </row>
    <row r="811" spans="6:6">
      <c r="F811" s="55"/>
    </row>
    <row r="812" spans="6:6">
      <c r="F812" s="55"/>
    </row>
    <row r="813" spans="6:6">
      <c r="F813" s="55"/>
    </row>
    <row r="814" spans="6:6">
      <c r="F814" s="55"/>
    </row>
    <row r="815" spans="6:6">
      <c r="F815" s="55"/>
    </row>
    <row r="816" spans="6:6">
      <c r="F816" s="55"/>
    </row>
    <row r="817" spans="6:6">
      <c r="F817" s="55"/>
    </row>
    <row r="818" spans="6:6">
      <c r="F818" s="55"/>
    </row>
    <row r="819" spans="6:6">
      <c r="F819" s="55"/>
    </row>
    <row r="820" spans="6:6">
      <c r="F820" s="55"/>
    </row>
    <row r="821" spans="6:6">
      <c r="F821" s="55"/>
    </row>
    <row r="822" spans="6:6">
      <c r="F822" s="55"/>
    </row>
    <row r="823" spans="6:6">
      <c r="F823" s="55"/>
    </row>
    <row r="824" spans="6:6">
      <c r="F824" s="55"/>
    </row>
    <row r="825" spans="6:6">
      <c r="F825" s="55"/>
    </row>
    <row r="826" spans="6:6">
      <c r="F826" s="55"/>
    </row>
    <row r="827" spans="6:6">
      <c r="F827" s="55"/>
    </row>
    <row r="828" spans="6:6">
      <c r="F828" s="55"/>
    </row>
    <row r="829" spans="6:6">
      <c r="F829" s="55"/>
    </row>
    <row r="830" spans="6:6">
      <c r="F830" s="55"/>
    </row>
    <row r="831" spans="6:6">
      <c r="F831" s="55"/>
    </row>
    <row r="832" spans="6:6">
      <c r="F832" s="55"/>
    </row>
    <row r="833" spans="6:6">
      <c r="F833" s="55"/>
    </row>
    <row r="834" spans="6:6">
      <c r="F834" s="55"/>
    </row>
    <row r="835" spans="6:6">
      <c r="F835" s="55"/>
    </row>
    <row r="836" spans="6:6">
      <c r="F836" s="55"/>
    </row>
    <row r="837" spans="6:6">
      <c r="F837" s="55"/>
    </row>
    <row r="838" spans="6:6">
      <c r="F838" s="55"/>
    </row>
    <row r="839" spans="6:6">
      <c r="F839" s="55"/>
    </row>
    <row r="840" spans="6:6">
      <c r="F840" s="55"/>
    </row>
    <row r="841" spans="6:6">
      <c r="F841" s="55"/>
    </row>
    <row r="842" spans="6:6">
      <c r="F842" s="55"/>
    </row>
    <row r="843" spans="6:6">
      <c r="F843" s="55"/>
    </row>
    <row r="844" spans="6:6">
      <c r="F844" s="55"/>
    </row>
    <row r="845" spans="6:6">
      <c r="F845" s="55"/>
    </row>
    <row r="846" spans="6:6">
      <c r="F846" s="55"/>
    </row>
    <row r="847" spans="6:6">
      <c r="F847" s="55"/>
    </row>
    <row r="848" spans="6:6">
      <c r="F848" s="55"/>
    </row>
    <row r="849" spans="6:6">
      <c r="F849" s="55"/>
    </row>
    <row r="850" spans="6:6">
      <c r="F850" s="55"/>
    </row>
    <row r="851" spans="6:6">
      <c r="F851" s="55"/>
    </row>
    <row r="852" spans="6:6">
      <c r="F852" s="55"/>
    </row>
    <row r="853" spans="6:6">
      <c r="F853" s="55"/>
    </row>
    <row r="854" spans="6:6">
      <c r="F854" s="55"/>
    </row>
    <row r="855" spans="6:6">
      <c r="F855" s="55"/>
    </row>
    <row r="856" spans="6:6">
      <c r="F856" s="55"/>
    </row>
    <row r="857" spans="6:6">
      <c r="F857" s="55"/>
    </row>
    <row r="858" spans="6:6">
      <c r="F858" s="55"/>
    </row>
    <row r="859" spans="6:6">
      <c r="F859" s="55"/>
    </row>
    <row r="860" spans="6:6">
      <c r="F860" s="55"/>
    </row>
    <row r="861" spans="6:6">
      <c r="F861" s="55"/>
    </row>
    <row r="862" spans="6:6">
      <c r="F862" s="55"/>
    </row>
    <row r="863" spans="6:6">
      <c r="F863" s="55"/>
    </row>
    <row r="864" spans="6:6">
      <c r="F864" s="55"/>
    </row>
    <row r="865" spans="6:6">
      <c r="F865" s="55"/>
    </row>
    <row r="866" spans="6:6">
      <c r="F866" s="55"/>
    </row>
    <row r="867" spans="6:6">
      <c r="F867" s="55"/>
    </row>
    <row r="868" spans="6:6">
      <c r="F868" s="55"/>
    </row>
    <row r="869" spans="6:6">
      <c r="F869" s="55"/>
    </row>
    <row r="870" spans="6:6">
      <c r="F870" s="55"/>
    </row>
    <row r="871" spans="6:6">
      <c r="F871" s="55"/>
    </row>
    <row r="872" spans="6:6">
      <c r="F872" s="55"/>
    </row>
    <row r="873" spans="6:6">
      <c r="F873" s="55"/>
    </row>
    <row r="874" spans="6:6">
      <c r="F874" s="55"/>
    </row>
    <row r="875" spans="6:6">
      <c r="F875" s="55"/>
    </row>
    <row r="876" spans="6:6">
      <c r="F876" s="55"/>
    </row>
    <row r="877" spans="6:6">
      <c r="F877" s="55"/>
    </row>
    <row r="878" spans="6:6">
      <c r="F878" s="55"/>
    </row>
    <row r="879" spans="6:6">
      <c r="F879" s="55"/>
    </row>
    <row r="880" spans="6:6">
      <c r="F880" s="55"/>
    </row>
    <row r="881" spans="6:6">
      <c r="F881" s="55"/>
    </row>
    <row r="882" spans="6:6">
      <c r="F882" s="55"/>
    </row>
    <row r="883" spans="6:6">
      <c r="F883" s="55"/>
    </row>
    <row r="884" spans="6:6">
      <c r="F884" s="55"/>
    </row>
    <row r="885" spans="6:6">
      <c r="F885" s="55"/>
    </row>
    <row r="886" spans="6:6">
      <c r="F886" s="55"/>
    </row>
    <row r="887" spans="6:6">
      <c r="F887" s="55"/>
    </row>
    <row r="888" spans="6:6">
      <c r="F888" s="55"/>
    </row>
    <row r="889" spans="6:6">
      <c r="F889" s="55"/>
    </row>
    <row r="890" spans="6:6">
      <c r="F890" s="55"/>
    </row>
    <row r="891" spans="6:6">
      <c r="F891" s="55"/>
    </row>
    <row r="892" spans="6:6">
      <c r="F892" s="55"/>
    </row>
    <row r="893" spans="6:6">
      <c r="F893" s="55"/>
    </row>
    <row r="894" spans="6:6">
      <c r="F894" s="55"/>
    </row>
    <row r="895" spans="6:6">
      <c r="F895" s="55"/>
    </row>
    <row r="896" spans="6:6">
      <c r="F896" s="55"/>
    </row>
    <row r="897" spans="6:6">
      <c r="F897" s="55"/>
    </row>
    <row r="898" spans="6:6">
      <c r="F898" s="55"/>
    </row>
    <row r="899" spans="6:6">
      <c r="F899" s="55"/>
    </row>
    <row r="900" spans="6:6">
      <c r="F900" s="55"/>
    </row>
    <row r="901" spans="6:6">
      <c r="F901" s="55"/>
    </row>
    <row r="902" spans="6:6">
      <c r="F902" s="55"/>
    </row>
    <row r="903" spans="6:6">
      <c r="F903" s="55"/>
    </row>
    <row r="904" spans="6:6">
      <c r="F904" s="55"/>
    </row>
    <row r="905" spans="6:6">
      <c r="F905" s="55"/>
    </row>
    <row r="906" spans="6:6">
      <c r="F906" s="55"/>
    </row>
    <row r="907" spans="6:6">
      <c r="F907" s="55"/>
    </row>
    <row r="908" spans="6:6">
      <c r="F908" s="55"/>
    </row>
    <row r="909" spans="6:6">
      <c r="F909" s="55"/>
    </row>
    <row r="910" spans="6:6">
      <c r="F910" s="55"/>
    </row>
    <row r="911" spans="6:6">
      <c r="F911" s="55"/>
    </row>
    <row r="912" spans="6:6">
      <c r="F912" s="55"/>
    </row>
    <row r="913" spans="6:6">
      <c r="F913" s="55"/>
    </row>
    <row r="914" spans="6:6">
      <c r="F914" s="55"/>
    </row>
    <row r="915" spans="6:6">
      <c r="F915" s="55"/>
    </row>
    <row r="916" spans="6:6">
      <c r="F916" s="55"/>
    </row>
    <row r="917" spans="6:6">
      <c r="F917" s="55"/>
    </row>
    <row r="918" spans="6:6">
      <c r="F918" s="55"/>
    </row>
    <row r="919" spans="6:6">
      <c r="F919" s="55"/>
    </row>
    <row r="920" spans="6:6">
      <c r="F920" s="55"/>
    </row>
    <row r="921" spans="6:6">
      <c r="F921" s="55"/>
    </row>
    <row r="922" spans="6:6">
      <c r="F922" s="55"/>
    </row>
    <row r="923" spans="6:6">
      <c r="F923" s="55"/>
    </row>
    <row r="924" spans="6:6">
      <c r="F924" s="55"/>
    </row>
    <row r="925" spans="6:6">
      <c r="F925" s="55"/>
    </row>
    <row r="926" spans="6:6">
      <c r="F926" s="55"/>
    </row>
    <row r="927" spans="6:6">
      <c r="F927" s="55"/>
    </row>
    <row r="928" spans="6:6">
      <c r="F928" s="55"/>
    </row>
    <row r="929" spans="6:6">
      <c r="F929" s="55"/>
    </row>
    <row r="930" spans="6:6">
      <c r="F930" s="55"/>
    </row>
    <row r="931" spans="6:6">
      <c r="F931" s="55"/>
    </row>
    <row r="932" spans="6:6">
      <c r="F932" s="55"/>
    </row>
    <row r="933" spans="6:6">
      <c r="F933" s="55"/>
    </row>
    <row r="934" spans="6:6">
      <c r="F934" s="55"/>
    </row>
    <row r="935" spans="6:6">
      <c r="F935" s="55"/>
    </row>
    <row r="936" spans="6:6">
      <c r="F936" s="55"/>
    </row>
    <row r="937" spans="6:6">
      <c r="F937" s="55"/>
    </row>
    <row r="938" spans="6:6">
      <c r="F938" s="55"/>
    </row>
    <row r="939" spans="6:6">
      <c r="F939" s="55"/>
    </row>
    <row r="940" spans="6:6">
      <c r="F940" s="55"/>
    </row>
    <row r="941" spans="6:6">
      <c r="F941" s="55"/>
    </row>
    <row r="942" spans="6:6">
      <c r="F942" s="55"/>
    </row>
    <row r="943" spans="6:6">
      <c r="F943" s="55"/>
    </row>
    <row r="944" spans="6:6">
      <c r="F944" s="55"/>
    </row>
    <row r="945" spans="6:6">
      <c r="F945" s="55"/>
    </row>
    <row r="946" spans="6:6">
      <c r="F946" s="55"/>
    </row>
    <row r="947" spans="6:6">
      <c r="F947" s="55"/>
    </row>
    <row r="948" spans="6:6">
      <c r="F948" s="55"/>
    </row>
    <row r="949" spans="6:6">
      <c r="F949" s="55"/>
    </row>
    <row r="950" spans="6:6">
      <c r="F950" s="55"/>
    </row>
    <row r="951" spans="6:6">
      <c r="F951" s="55"/>
    </row>
    <row r="952" spans="6:6">
      <c r="F952" s="55"/>
    </row>
    <row r="953" spans="6:6">
      <c r="F953" s="55"/>
    </row>
    <row r="954" spans="6:6">
      <c r="F954" s="55"/>
    </row>
    <row r="955" spans="6:6">
      <c r="F955" s="55"/>
    </row>
    <row r="956" spans="6:6">
      <c r="F956" s="55"/>
    </row>
    <row r="957" spans="6:6">
      <c r="F957" s="55"/>
    </row>
    <row r="958" spans="6:6">
      <c r="F958" s="55"/>
    </row>
    <row r="959" spans="6:6">
      <c r="F959" s="55"/>
    </row>
    <row r="960" spans="6:6">
      <c r="F960" s="55"/>
    </row>
    <row r="961" spans="6:6">
      <c r="F961" s="55"/>
    </row>
    <row r="962" spans="6:6">
      <c r="F962" s="55"/>
    </row>
    <row r="963" spans="6:6">
      <c r="F963" s="55"/>
    </row>
    <row r="964" spans="6:6">
      <c r="F964" s="55"/>
    </row>
    <row r="965" spans="6:6">
      <c r="F965" s="55"/>
    </row>
    <row r="966" spans="6:6">
      <c r="F966" s="55"/>
    </row>
    <row r="967" spans="6:6">
      <c r="F967" s="55"/>
    </row>
    <row r="968" spans="6:6">
      <c r="F968" s="55"/>
    </row>
    <row r="969" spans="6:6">
      <c r="F969" s="55"/>
    </row>
    <row r="970" spans="6:6">
      <c r="F970" s="55"/>
    </row>
    <row r="971" spans="6:6">
      <c r="F971" s="55"/>
    </row>
    <row r="972" spans="6:6">
      <c r="F972" s="55"/>
    </row>
    <row r="973" spans="6:6">
      <c r="F973" s="55"/>
    </row>
    <row r="974" spans="6:6">
      <c r="F974" s="55"/>
    </row>
    <row r="975" spans="6:6">
      <c r="F975" s="61"/>
    </row>
  </sheetData>
  <mergeCells count="70">
    <mergeCell ref="A1:E1"/>
    <mergeCell ref="K1:N1"/>
    <mergeCell ref="B4:B13"/>
    <mergeCell ref="B14:B67"/>
    <mergeCell ref="B68:B137"/>
    <mergeCell ref="B138:B201"/>
    <mergeCell ref="B202:B270"/>
    <mergeCell ref="B271:B302"/>
    <mergeCell ref="C4:C9"/>
    <mergeCell ref="C10:C13"/>
    <mergeCell ref="C14:C30"/>
    <mergeCell ref="C31:C40"/>
    <mergeCell ref="C41:C54"/>
    <mergeCell ref="C55:C67"/>
    <mergeCell ref="C68:C106"/>
    <mergeCell ref="C107:C126"/>
    <mergeCell ref="C127:C137"/>
    <mergeCell ref="C138:C150"/>
    <mergeCell ref="C151:C165"/>
    <mergeCell ref="C166:C201"/>
    <mergeCell ref="C202:C239"/>
    <mergeCell ref="C240:C252"/>
    <mergeCell ref="C253:C260"/>
    <mergeCell ref="C261:C270"/>
    <mergeCell ref="C271:C286"/>
    <mergeCell ref="C287:C290"/>
    <mergeCell ref="C291:C297"/>
    <mergeCell ref="C298:C302"/>
    <mergeCell ref="D17:D24"/>
    <mergeCell ref="D25:D28"/>
    <mergeCell ref="D29:D30"/>
    <mergeCell ref="D38:D40"/>
    <mergeCell ref="D41:D50"/>
    <mergeCell ref="D55:D64"/>
    <mergeCell ref="D68:D70"/>
    <mergeCell ref="D71:D79"/>
    <mergeCell ref="D80:D91"/>
    <mergeCell ref="D92:D99"/>
    <mergeCell ref="D104:D105"/>
    <mergeCell ref="D107:D113"/>
    <mergeCell ref="D114:D117"/>
    <mergeCell ref="D118:D119"/>
    <mergeCell ref="D120:D126"/>
    <mergeCell ref="D127:D135"/>
    <mergeCell ref="D138:D147"/>
    <mergeCell ref="D151:D161"/>
    <mergeCell ref="D166:D176"/>
    <mergeCell ref="D177:D189"/>
    <mergeCell ref="D193:D194"/>
    <mergeCell ref="D195:D199"/>
    <mergeCell ref="D200:D201"/>
    <mergeCell ref="D202:D218"/>
    <mergeCell ref="D219:D227"/>
    <mergeCell ref="D228:D229"/>
    <mergeCell ref="D231:D237"/>
    <mergeCell ref="D240:D245"/>
    <mergeCell ref="D246:D252"/>
    <mergeCell ref="D261:D264"/>
    <mergeCell ref="D271:D275"/>
    <mergeCell ref="D276:D277"/>
    <mergeCell ref="D278:D281"/>
    <mergeCell ref="D288:D289"/>
    <mergeCell ref="D291:D295"/>
    <mergeCell ref="E17:E24"/>
    <mergeCell ref="E25:E28"/>
    <mergeCell ref="E288:E289"/>
    <mergeCell ref="E291:E297"/>
    <mergeCell ref="E298:E302"/>
    <mergeCell ref="H288:H290"/>
    <mergeCell ref="H291:H297"/>
  </mergeCells>
  <pageMargins left="0.75" right="0.75" top="1" bottom="1" header="0.511805555555556" footer="0.511805555555556"/>
  <pageSetup paperSize="9" orientation="portrait"/>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7"/>
  <sheetViews>
    <sheetView zoomScale="85" zoomScaleNormal="85" topLeftCell="A3" workbookViewId="0">
      <selection activeCell="H3" sqref="H3"/>
    </sheetView>
  </sheetViews>
  <sheetFormatPr defaultColWidth="9.02654867256637" defaultRowHeight="13.5" outlineLevelRow="6"/>
  <cols>
    <col min="5" max="5" width="14.0796460176991" customWidth="1"/>
    <col min="7" max="7" width="41.7522123893805" customWidth="1"/>
    <col min="9" max="9" width="28.0796460176991" customWidth="1"/>
    <col min="10" max="10" width="9.02654867256637" customWidth="1"/>
  </cols>
  <sheetData>
    <row r="1" ht="45.7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337</v>
      </c>
      <c r="B3" s="51"/>
      <c r="C3" s="74" t="s">
        <v>1546</v>
      </c>
      <c r="D3" s="74" t="s">
        <v>1547</v>
      </c>
      <c r="E3" s="69" t="s">
        <v>1548</v>
      </c>
      <c r="F3" s="44" t="s">
        <v>1549</v>
      </c>
      <c r="G3" s="69" t="s">
        <v>1550</v>
      </c>
      <c r="H3" s="69" t="s">
        <v>1551</v>
      </c>
      <c r="I3" s="69" t="s">
        <v>1552</v>
      </c>
      <c r="J3" s="38" t="s">
        <v>1553</v>
      </c>
      <c r="K3" s="38" t="s">
        <v>26</v>
      </c>
      <c r="L3" s="49" t="s">
        <v>27</v>
      </c>
      <c r="M3" s="59">
        <v>43895</v>
      </c>
      <c r="N3" s="60"/>
    </row>
    <row r="4" ht="100" customHeight="1" spans="1:14">
      <c r="A4" s="48">
        <v>338</v>
      </c>
      <c r="B4" s="51"/>
      <c r="C4" s="74"/>
      <c r="D4" s="74" t="s">
        <v>1554</v>
      </c>
      <c r="E4" s="69" t="s">
        <v>1555</v>
      </c>
      <c r="F4" s="44" t="s">
        <v>1556</v>
      </c>
      <c r="G4" s="69" t="s">
        <v>1557</v>
      </c>
      <c r="H4" s="69" t="s">
        <v>1558</v>
      </c>
      <c r="I4" s="69" t="s">
        <v>1559</v>
      </c>
      <c r="J4" s="38" t="s">
        <v>1560</v>
      </c>
      <c r="K4" s="38" t="s">
        <v>26</v>
      </c>
      <c r="L4" s="49" t="s">
        <v>27</v>
      </c>
      <c r="M4" s="59">
        <v>43895</v>
      </c>
      <c r="N4" s="60"/>
    </row>
    <row r="5" ht="100" customHeight="1" spans="1:14">
      <c r="A5" s="48">
        <v>339</v>
      </c>
      <c r="B5" s="51"/>
      <c r="C5" s="74"/>
      <c r="D5" s="74" t="s">
        <v>1561</v>
      </c>
      <c r="E5" s="69" t="s">
        <v>1562</v>
      </c>
      <c r="F5" s="44" t="s">
        <v>1556</v>
      </c>
      <c r="G5" s="69" t="s">
        <v>1563</v>
      </c>
      <c r="H5" s="69" t="s">
        <v>1564</v>
      </c>
      <c r="I5" s="69" t="s">
        <v>1565</v>
      </c>
      <c r="J5" s="38" t="s">
        <v>1566</v>
      </c>
      <c r="K5" s="38" t="s">
        <v>26</v>
      </c>
      <c r="L5" s="49" t="s">
        <v>27</v>
      </c>
      <c r="M5" s="59">
        <v>43895</v>
      </c>
      <c r="N5" s="60"/>
    </row>
    <row r="6" ht="100" customHeight="1" spans="1:14">
      <c r="A6" s="48">
        <v>340</v>
      </c>
      <c r="B6" s="51"/>
      <c r="C6" s="74"/>
      <c r="D6" s="74" t="s">
        <v>1567</v>
      </c>
      <c r="E6" s="69" t="s">
        <v>1568</v>
      </c>
      <c r="F6" s="44" t="s">
        <v>1569</v>
      </c>
      <c r="G6" s="69" t="s">
        <v>1570</v>
      </c>
      <c r="H6" s="69" t="s">
        <v>1571</v>
      </c>
      <c r="I6" s="69" t="s">
        <v>1572</v>
      </c>
      <c r="J6" s="38" t="s">
        <v>1573</v>
      </c>
      <c r="K6" s="38" t="s">
        <v>26</v>
      </c>
      <c r="L6" s="49" t="s">
        <v>27</v>
      </c>
      <c r="M6" s="59">
        <v>43895</v>
      </c>
      <c r="N6" s="60"/>
    </row>
    <row r="7" ht="100" customHeight="1" spans="1:14">
      <c r="A7" s="48">
        <v>341</v>
      </c>
      <c r="B7" s="51"/>
      <c r="C7" s="74"/>
      <c r="D7" s="74" t="s">
        <v>1574</v>
      </c>
      <c r="E7" s="69" t="s">
        <v>1575</v>
      </c>
      <c r="F7" s="44" t="s">
        <v>1576</v>
      </c>
      <c r="G7" s="69" t="s">
        <v>1577</v>
      </c>
      <c r="H7" s="69" t="s">
        <v>1551</v>
      </c>
      <c r="I7" s="69" t="s">
        <v>1578</v>
      </c>
      <c r="J7" s="38" t="s">
        <v>1579</v>
      </c>
      <c r="K7" s="38" t="s">
        <v>26</v>
      </c>
      <c r="L7" s="49" t="s">
        <v>27</v>
      </c>
      <c r="M7" s="59">
        <v>43895</v>
      </c>
      <c r="N7" s="60"/>
    </row>
  </sheetData>
  <mergeCells count="4">
    <mergeCell ref="A1:E1"/>
    <mergeCell ref="K1:N1"/>
    <mergeCell ref="B3:B7"/>
    <mergeCell ref="C3:C7"/>
  </mergeCells>
  <pageMargins left="0.75" right="0.75" top="1" bottom="1" header="0.5" footer="0.5"/>
  <pageSetup paperSize="9" orientation="portrait"/>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6"/>
  <sheetViews>
    <sheetView zoomScale="85" zoomScaleNormal="85" topLeftCell="C1" workbookViewId="0">
      <selection activeCell="H4" sqref="H4"/>
    </sheetView>
  </sheetViews>
  <sheetFormatPr defaultColWidth="9.02654867256637" defaultRowHeight="13.5" outlineLevelRow="5"/>
  <cols>
    <col min="5" max="5" width="26.6283185840708" customWidth="1"/>
    <col min="7" max="7" width="39.1946902654867" customWidth="1"/>
    <col min="9" max="9" width="36.858407079646" customWidth="1"/>
  </cols>
  <sheetData>
    <row r="1" ht="45.7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17" customHeight="1" spans="1:14">
      <c r="A3" s="48">
        <v>342</v>
      </c>
      <c r="B3" s="51"/>
      <c r="C3" s="74" t="s">
        <v>1580</v>
      </c>
      <c r="D3" s="74" t="s">
        <v>1581</v>
      </c>
      <c r="E3" s="69" t="s">
        <v>1582</v>
      </c>
      <c r="F3" s="44" t="s">
        <v>1583</v>
      </c>
      <c r="G3" s="69" t="s">
        <v>1584</v>
      </c>
      <c r="H3" s="69" t="s">
        <v>1585</v>
      </c>
      <c r="I3" s="69" t="s">
        <v>1586</v>
      </c>
      <c r="J3" s="38" t="s">
        <v>1587</v>
      </c>
      <c r="K3" s="38" t="s">
        <v>26</v>
      </c>
      <c r="L3" s="49" t="s">
        <v>27</v>
      </c>
      <c r="M3" s="59">
        <v>43895</v>
      </c>
      <c r="N3" s="60"/>
    </row>
    <row r="4" ht="121" customHeight="1" spans="1:14">
      <c r="A4" s="48">
        <v>343</v>
      </c>
      <c r="B4" s="51"/>
      <c r="C4" s="74"/>
      <c r="D4" s="74" t="s">
        <v>1588</v>
      </c>
      <c r="E4" s="69" t="s">
        <v>1589</v>
      </c>
      <c r="F4" s="44" t="s">
        <v>1590</v>
      </c>
      <c r="G4" s="69" t="s">
        <v>1591</v>
      </c>
      <c r="H4" s="69" t="s">
        <v>1592</v>
      </c>
      <c r="I4" s="69" t="s">
        <v>1593</v>
      </c>
      <c r="J4" s="38" t="s">
        <v>1594</v>
      </c>
      <c r="K4" s="38" t="s">
        <v>26</v>
      </c>
      <c r="L4" s="49" t="s">
        <v>27</v>
      </c>
      <c r="M4" s="59">
        <v>43895</v>
      </c>
      <c r="N4" s="60"/>
    </row>
    <row r="5" ht="124" customHeight="1" spans="1:14">
      <c r="A5" s="48">
        <v>344</v>
      </c>
      <c r="B5" s="51"/>
      <c r="C5" s="74"/>
      <c r="D5" s="74" t="s">
        <v>1595</v>
      </c>
      <c r="E5" s="69" t="s">
        <v>1596</v>
      </c>
      <c r="F5" s="44" t="s">
        <v>1597</v>
      </c>
      <c r="G5" s="69" t="s">
        <v>1598</v>
      </c>
      <c r="H5" s="69" t="s">
        <v>1585</v>
      </c>
      <c r="I5" s="69" t="s">
        <v>1599</v>
      </c>
      <c r="J5" s="38" t="s">
        <v>1600</v>
      </c>
      <c r="K5" s="38" t="s">
        <v>26</v>
      </c>
      <c r="L5" s="49" t="s">
        <v>27</v>
      </c>
      <c r="M5" s="59">
        <v>43895</v>
      </c>
      <c r="N5" s="60"/>
    </row>
    <row r="6" ht="116" customHeight="1" spans="1:14">
      <c r="A6" s="48">
        <v>345</v>
      </c>
      <c r="B6" s="51"/>
      <c r="C6" s="74"/>
      <c r="D6" s="74" t="s">
        <v>1601</v>
      </c>
      <c r="E6" s="69" t="s">
        <v>1596</v>
      </c>
      <c r="F6" s="44" t="s">
        <v>1602</v>
      </c>
      <c r="G6" s="69" t="s">
        <v>1603</v>
      </c>
      <c r="H6" s="69" t="s">
        <v>1585</v>
      </c>
      <c r="I6" s="69" t="s">
        <v>1604</v>
      </c>
      <c r="J6" s="38" t="s">
        <v>1605</v>
      </c>
      <c r="K6" s="38" t="s">
        <v>26</v>
      </c>
      <c r="L6" s="49" t="s">
        <v>27</v>
      </c>
      <c r="M6" s="59">
        <v>43895</v>
      </c>
      <c r="N6" s="60"/>
    </row>
  </sheetData>
  <mergeCells count="4">
    <mergeCell ref="A1:E1"/>
    <mergeCell ref="K1:N1"/>
    <mergeCell ref="B3:B6"/>
    <mergeCell ref="C3:C6"/>
  </mergeCells>
  <pageMargins left="0.75" right="0.75" top="1" bottom="1" header="0.5" footer="0.5"/>
  <pageSetup paperSize="9" orientation="portrait"/>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6"/>
  <sheetViews>
    <sheetView zoomScale="85" zoomScaleNormal="85" topLeftCell="B1" workbookViewId="0">
      <selection activeCell="G12" sqref="G12"/>
    </sheetView>
  </sheetViews>
  <sheetFormatPr defaultColWidth="9.02654867256637" defaultRowHeight="13.5" outlineLevelRow="5"/>
  <cols>
    <col min="4" max="4" width="11.9469026548673" customWidth="1"/>
    <col min="5" max="5" width="25.2212389380531" customWidth="1"/>
    <col min="6" max="6" width="15.2389380530973" customWidth="1"/>
    <col min="7" max="7" width="31.9380530973451" customWidth="1"/>
    <col min="9" max="9" width="31.9469026548673" customWidth="1"/>
  </cols>
  <sheetData>
    <row r="1" ht="34.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78.75" spans="1:14">
      <c r="A3" s="48">
        <v>346</v>
      </c>
      <c r="B3" s="51"/>
      <c r="C3" s="74" t="s">
        <v>1606</v>
      </c>
      <c r="D3" s="74" t="s">
        <v>1607</v>
      </c>
      <c r="E3" s="69" t="s">
        <v>1608</v>
      </c>
      <c r="F3" s="44" t="s">
        <v>1609</v>
      </c>
      <c r="G3" s="69" t="s">
        <v>1610</v>
      </c>
      <c r="H3" s="69" t="s">
        <v>1423</v>
      </c>
      <c r="I3" s="69" t="s">
        <v>1611</v>
      </c>
      <c r="J3" s="38" t="s">
        <v>1612</v>
      </c>
      <c r="K3" s="38" t="s">
        <v>26</v>
      </c>
      <c r="L3" s="49" t="s">
        <v>27</v>
      </c>
      <c r="M3" s="59">
        <v>43895</v>
      </c>
      <c r="N3" s="60"/>
    </row>
    <row r="4" ht="67.5" spans="1:14">
      <c r="A4" s="48">
        <v>348</v>
      </c>
      <c r="B4" s="51"/>
      <c r="C4" s="74"/>
      <c r="D4" s="74" t="s">
        <v>1613</v>
      </c>
      <c r="E4" s="69" t="s">
        <v>1614</v>
      </c>
      <c r="F4" s="44" t="s">
        <v>1615</v>
      </c>
      <c r="G4" s="69" t="s">
        <v>1616</v>
      </c>
      <c r="H4" s="69" t="s">
        <v>1142</v>
      </c>
      <c r="I4" s="69" t="s">
        <v>1617</v>
      </c>
      <c r="J4" s="38" t="s">
        <v>1618</v>
      </c>
      <c r="K4" s="38" t="s">
        <v>26</v>
      </c>
      <c r="L4" s="49" t="s">
        <v>27</v>
      </c>
      <c r="M4" s="59">
        <v>43895</v>
      </c>
      <c r="N4" s="60"/>
    </row>
    <row r="5" ht="90" spans="1:14">
      <c r="A5" s="48">
        <v>349</v>
      </c>
      <c r="B5" s="51"/>
      <c r="C5" s="74"/>
      <c r="D5" s="74" t="s">
        <v>1619</v>
      </c>
      <c r="E5" s="69" t="s">
        <v>1620</v>
      </c>
      <c r="F5" s="44" t="s">
        <v>1621</v>
      </c>
      <c r="G5" s="69" t="s">
        <v>1622</v>
      </c>
      <c r="H5" s="69" t="s">
        <v>1423</v>
      </c>
      <c r="I5" s="69" t="s">
        <v>1623</v>
      </c>
      <c r="J5" s="38" t="s">
        <v>1624</v>
      </c>
      <c r="K5" s="38" t="s">
        <v>26</v>
      </c>
      <c r="L5" s="49" t="s">
        <v>27</v>
      </c>
      <c r="M5" s="59">
        <v>43895</v>
      </c>
      <c r="N5" s="60"/>
    </row>
    <row r="6" ht="90" spans="1:14">
      <c r="A6" s="48">
        <v>350</v>
      </c>
      <c r="B6" s="51"/>
      <c r="C6" s="74"/>
      <c r="D6" s="74" t="s">
        <v>1625</v>
      </c>
      <c r="E6" s="69" t="s">
        <v>1626</v>
      </c>
      <c r="F6" s="44" t="s">
        <v>1627</v>
      </c>
      <c r="G6" s="69" t="s">
        <v>1628</v>
      </c>
      <c r="H6" s="69" t="s">
        <v>1430</v>
      </c>
      <c r="I6" s="69" t="s">
        <v>1629</v>
      </c>
      <c r="J6" s="38" t="s">
        <v>1630</v>
      </c>
      <c r="K6" s="38" t="s">
        <v>26</v>
      </c>
      <c r="L6" s="49" t="s">
        <v>27</v>
      </c>
      <c r="M6" s="59">
        <v>43895</v>
      </c>
      <c r="N6" s="60"/>
    </row>
  </sheetData>
  <mergeCells count="4">
    <mergeCell ref="A1:E1"/>
    <mergeCell ref="K1:N1"/>
    <mergeCell ref="B3:B6"/>
    <mergeCell ref="C3:C6"/>
  </mergeCells>
  <pageMargins left="0.75" right="0.75" top="1" bottom="1" header="0.5" footer="0.5"/>
  <pageSetup paperSize="9" orientation="portrait"/>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0"/>
  <sheetViews>
    <sheetView zoomScale="85" zoomScaleNormal="85" workbookViewId="0">
      <selection activeCell="H4" sqref="H4"/>
    </sheetView>
  </sheetViews>
  <sheetFormatPr defaultColWidth="9.02654867256637" defaultRowHeight="13.5"/>
  <cols>
    <col min="5" max="5" width="21.9115044247788" customWidth="1"/>
    <col min="7" max="7" width="39.6991150442478" customWidth="1"/>
    <col min="9" max="9" width="27.5486725663717" customWidth="1"/>
  </cols>
  <sheetData>
    <row r="1" ht="45.7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351</v>
      </c>
      <c r="B3" s="51"/>
      <c r="C3" s="74" t="s">
        <v>1631</v>
      </c>
      <c r="D3" s="74" t="s">
        <v>1632</v>
      </c>
      <c r="E3" s="69" t="s">
        <v>1633</v>
      </c>
      <c r="F3" s="44" t="s">
        <v>1634</v>
      </c>
      <c r="G3" s="69" t="s">
        <v>1635</v>
      </c>
      <c r="H3" s="69" t="s">
        <v>1636</v>
      </c>
      <c r="I3" s="69" t="s">
        <v>1637</v>
      </c>
      <c r="J3" s="38" t="s">
        <v>1638</v>
      </c>
      <c r="K3" s="38" t="s">
        <v>26</v>
      </c>
      <c r="L3" s="49" t="s">
        <v>27</v>
      </c>
      <c r="M3" s="59">
        <v>43895</v>
      </c>
      <c r="N3" s="60"/>
    </row>
    <row r="4" ht="100" customHeight="1" spans="1:14">
      <c r="A4" s="48">
        <v>352</v>
      </c>
      <c r="B4" s="51"/>
      <c r="C4" s="74"/>
      <c r="D4" s="74" t="s">
        <v>1639</v>
      </c>
      <c r="E4" s="69" t="s">
        <v>1640</v>
      </c>
      <c r="F4" s="44" t="s">
        <v>1641</v>
      </c>
      <c r="G4" s="69" t="s">
        <v>1642</v>
      </c>
      <c r="H4" s="69" t="s">
        <v>1142</v>
      </c>
      <c r="I4" s="69" t="s">
        <v>1643</v>
      </c>
      <c r="J4" s="38" t="s">
        <v>1644</v>
      </c>
      <c r="K4" s="38" t="s">
        <v>26</v>
      </c>
      <c r="L4" s="49" t="s">
        <v>27</v>
      </c>
      <c r="M4" s="59">
        <v>43895</v>
      </c>
      <c r="N4" s="60"/>
    </row>
    <row r="5" ht="100" customHeight="1" spans="1:14">
      <c r="A5" s="48">
        <v>353</v>
      </c>
      <c r="B5" s="51"/>
      <c r="C5" s="74"/>
      <c r="D5" s="74" t="s">
        <v>1645</v>
      </c>
      <c r="E5" s="69" t="s">
        <v>1646</v>
      </c>
      <c r="F5" s="44" t="s">
        <v>1647</v>
      </c>
      <c r="G5" s="69" t="s">
        <v>1648</v>
      </c>
      <c r="H5" s="69" t="s">
        <v>1649</v>
      </c>
      <c r="I5" s="69" t="s">
        <v>1650</v>
      </c>
      <c r="J5" s="38" t="s">
        <v>1651</v>
      </c>
      <c r="K5" s="38" t="s">
        <v>26</v>
      </c>
      <c r="L5" s="49" t="s">
        <v>27</v>
      </c>
      <c r="M5" s="59">
        <v>43895</v>
      </c>
      <c r="N5" s="60"/>
    </row>
    <row r="6" ht="100" customHeight="1" spans="1:14">
      <c r="A6" s="48">
        <v>354</v>
      </c>
      <c r="B6" s="51"/>
      <c r="C6" s="74"/>
      <c r="D6" s="74" t="s">
        <v>1652</v>
      </c>
      <c r="E6" s="69" t="s">
        <v>1653</v>
      </c>
      <c r="F6" s="44" t="s">
        <v>1654</v>
      </c>
      <c r="G6" s="69" t="s">
        <v>1655</v>
      </c>
      <c r="H6" s="69" t="s">
        <v>1551</v>
      </c>
      <c r="I6" s="69" t="s">
        <v>1656</v>
      </c>
      <c r="J6" s="38" t="s">
        <v>1657</v>
      </c>
      <c r="K6" s="38" t="s">
        <v>26</v>
      </c>
      <c r="L6" s="49" t="s">
        <v>27</v>
      </c>
      <c r="M6" s="59">
        <v>43895</v>
      </c>
      <c r="N6" s="60"/>
    </row>
    <row r="7" ht="100" customHeight="1" spans="1:14">
      <c r="A7" s="48">
        <v>355</v>
      </c>
      <c r="B7" s="51"/>
      <c r="C7" s="74"/>
      <c r="D7" s="74" t="s">
        <v>1658</v>
      </c>
      <c r="E7" s="69" t="s">
        <v>1659</v>
      </c>
      <c r="F7" s="44" t="s">
        <v>1660</v>
      </c>
      <c r="G7" s="69" t="s">
        <v>1661</v>
      </c>
      <c r="H7" s="69" t="s">
        <v>1142</v>
      </c>
      <c r="I7" s="69" t="s">
        <v>1662</v>
      </c>
      <c r="J7" s="38" t="s">
        <v>1663</v>
      </c>
      <c r="K7" s="38" t="s">
        <v>26</v>
      </c>
      <c r="L7" s="49" t="s">
        <v>27</v>
      </c>
      <c r="M7" s="59">
        <v>43895</v>
      </c>
      <c r="N7" s="60"/>
    </row>
    <row r="8" ht="100" customHeight="1" spans="1:14">
      <c r="A8" s="48">
        <v>356</v>
      </c>
      <c r="B8" s="51"/>
      <c r="C8" s="74"/>
      <c r="D8" s="74" t="s">
        <v>1664</v>
      </c>
      <c r="E8" s="69" t="s">
        <v>1665</v>
      </c>
      <c r="F8" s="44" t="s">
        <v>1666</v>
      </c>
      <c r="G8" s="69" t="s">
        <v>1667</v>
      </c>
      <c r="H8" s="69" t="s">
        <v>1636</v>
      </c>
      <c r="I8" s="69" t="s">
        <v>1668</v>
      </c>
      <c r="J8" s="38" t="s">
        <v>1669</v>
      </c>
      <c r="K8" s="38" t="s">
        <v>26</v>
      </c>
      <c r="L8" s="49" t="s">
        <v>27</v>
      </c>
      <c r="M8" s="59">
        <v>43895</v>
      </c>
      <c r="N8" s="60"/>
    </row>
    <row r="10" spans="9:9">
      <c r="I10" t="s">
        <v>1670</v>
      </c>
    </row>
  </sheetData>
  <mergeCells count="4">
    <mergeCell ref="A1:E1"/>
    <mergeCell ref="K1:N1"/>
    <mergeCell ref="B3:B8"/>
    <mergeCell ref="C3:C8"/>
  </mergeCells>
  <pageMargins left="0.75" right="0.75" top="1" bottom="1" header="0.5" footer="0.5"/>
  <pageSetup paperSize="9" orientation="portrait"/>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0"/>
  <sheetViews>
    <sheetView tabSelected="1" zoomScale="85" zoomScaleNormal="85" workbookViewId="0">
      <selection activeCell="I7" sqref="I7"/>
    </sheetView>
  </sheetViews>
  <sheetFormatPr defaultColWidth="9.02654867256637" defaultRowHeight="13.5"/>
  <cols>
    <col min="5" max="5" width="13.4159292035398" customWidth="1"/>
    <col min="7" max="7" width="31.1327433628319" customWidth="1"/>
    <col min="9" max="9" width="29.6106194690265" customWidth="1"/>
  </cols>
  <sheetData>
    <row r="1" ht="45.7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357</v>
      </c>
      <c r="B3" s="51"/>
      <c r="C3" s="74" t="s">
        <v>1671</v>
      </c>
      <c r="D3" s="74" t="s">
        <v>1672</v>
      </c>
      <c r="E3" s="69" t="s">
        <v>1673</v>
      </c>
      <c r="F3" s="44" t="s">
        <v>1674</v>
      </c>
      <c r="G3" s="69" t="s">
        <v>1675</v>
      </c>
      <c r="H3" s="69" t="s">
        <v>1142</v>
      </c>
      <c r="I3" s="69" t="s">
        <v>1676</v>
      </c>
      <c r="J3" s="38" t="s">
        <v>1677</v>
      </c>
      <c r="K3" s="38" t="s">
        <v>26</v>
      </c>
      <c r="L3" s="49" t="s">
        <v>27</v>
      </c>
      <c r="M3" s="59">
        <v>43895</v>
      </c>
      <c r="N3" s="60"/>
    </row>
    <row r="4" ht="100" customHeight="1" spans="1:14">
      <c r="A4" s="48">
        <v>358</v>
      </c>
      <c r="B4" s="51"/>
      <c r="C4" s="74"/>
      <c r="D4" s="74" t="s">
        <v>1678</v>
      </c>
      <c r="E4" s="69" t="s">
        <v>1679</v>
      </c>
      <c r="F4" s="44" t="s">
        <v>1680</v>
      </c>
      <c r="G4" s="69" t="s">
        <v>1681</v>
      </c>
      <c r="H4" s="69" t="s">
        <v>1423</v>
      </c>
      <c r="I4" s="69" t="s">
        <v>1682</v>
      </c>
      <c r="J4" s="38" t="s">
        <v>1683</v>
      </c>
      <c r="K4" s="38" t="s">
        <v>26</v>
      </c>
      <c r="L4" s="49" t="s">
        <v>27</v>
      </c>
      <c r="M4" s="59">
        <v>43895</v>
      </c>
      <c r="N4" s="60"/>
    </row>
    <row r="5" ht="100" customHeight="1" spans="1:14">
      <c r="A5" s="48">
        <v>359</v>
      </c>
      <c r="B5" s="51"/>
      <c r="C5" s="74"/>
      <c r="D5" s="74" t="s">
        <v>1684</v>
      </c>
      <c r="E5" s="69" t="s">
        <v>1685</v>
      </c>
      <c r="F5" s="44" t="s">
        <v>1686</v>
      </c>
      <c r="G5" s="69" t="s">
        <v>1687</v>
      </c>
      <c r="H5" s="69" t="s">
        <v>1688</v>
      </c>
      <c r="I5" s="69" t="s">
        <v>1689</v>
      </c>
      <c r="J5" s="38" t="s">
        <v>1690</v>
      </c>
      <c r="K5" s="38" t="s">
        <v>26</v>
      </c>
      <c r="L5" s="49" t="s">
        <v>27</v>
      </c>
      <c r="M5" s="59">
        <v>43895</v>
      </c>
      <c r="N5" s="60"/>
    </row>
    <row r="6" ht="100" customHeight="1" spans="1:14">
      <c r="A6" s="48">
        <v>360</v>
      </c>
      <c r="B6" s="51"/>
      <c r="C6" s="74"/>
      <c r="D6" s="74" t="s">
        <v>1691</v>
      </c>
      <c r="E6" s="69" t="s">
        <v>1692</v>
      </c>
      <c r="F6" s="44" t="s">
        <v>1693</v>
      </c>
      <c r="G6" s="69" t="s">
        <v>1694</v>
      </c>
      <c r="H6" s="69" t="s">
        <v>1695</v>
      </c>
      <c r="I6" s="69" t="s">
        <v>1696</v>
      </c>
      <c r="J6" s="38" t="s">
        <v>1697</v>
      </c>
      <c r="K6" s="38" t="s">
        <v>26</v>
      </c>
      <c r="L6" s="49" t="s">
        <v>27</v>
      </c>
      <c r="M6" s="59">
        <v>43895</v>
      </c>
      <c r="N6" s="60"/>
    </row>
    <row r="7" ht="100" customHeight="1" spans="1:14">
      <c r="A7" s="48">
        <v>361</v>
      </c>
      <c r="B7" s="51"/>
      <c r="C7" s="74"/>
      <c r="D7" s="74" t="s">
        <v>1698</v>
      </c>
      <c r="E7" s="69" t="s">
        <v>1685</v>
      </c>
      <c r="F7" s="44" t="s">
        <v>1699</v>
      </c>
      <c r="G7" s="69" t="s">
        <v>1700</v>
      </c>
      <c r="H7" s="69" t="s">
        <v>1688</v>
      </c>
      <c r="I7" s="69" t="s">
        <v>1701</v>
      </c>
      <c r="J7" s="38" t="s">
        <v>1702</v>
      </c>
      <c r="K7" s="38" t="s">
        <v>26</v>
      </c>
      <c r="L7" s="49" t="s">
        <v>27</v>
      </c>
      <c r="M7" s="59">
        <v>43895</v>
      </c>
      <c r="N7" s="60"/>
    </row>
    <row r="8" ht="100" customHeight="1" spans="1:14">
      <c r="A8" s="48">
        <v>362</v>
      </c>
      <c r="B8" s="51"/>
      <c r="C8" s="74"/>
      <c r="D8" s="74" t="s">
        <v>1703</v>
      </c>
      <c r="E8" s="69" t="s">
        <v>1704</v>
      </c>
      <c r="F8" s="44" t="s">
        <v>1705</v>
      </c>
      <c r="G8" s="69" t="s">
        <v>1706</v>
      </c>
      <c r="H8" s="69" t="s">
        <v>1707</v>
      </c>
      <c r="I8" s="69" t="s">
        <v>1708</v>
      </c>
      <c r="J8" s="38" t="s">
        <v>1709</v>
      </c>
      <c r="K8" s="38" t="s">
        <v>26</v>
      </c>
      <c r="L8" s="49" t="s">
        <v>27</v>
      </c>
      <c r="M8" s="59">
        <v>43895</v>
      </c>
      <c r="N8" s="60"/>
    </row>
    <row r="9" ht="100" customHeight="1" spans="1:14">
      <c r="A9" s="48">
        <v>363</v>
      </c>
      <c r="B9" s="51"/>
      <c r="C9" s="74"/>
      <c r="D9" s="74" t="s">
        <v>1710</v>
      </c>
      <c r="E9" s="69" t="s">
        <v>1711</v>
      </c>
      <c r="F9" s="44" t="s">
        <v>1712</v>
      </c>
      <c r="G9" s="69" t="s">
        <v>1713</v>
      </c>
      <c r="H9" s="69" t="s">
        <v>1142</v>
      </c>
      <c r="I9" s="69" t="s">
        <v>1714</v>
      </c>
      <c r="J9" s="38" t="s">
        <v>1715</v>
      </c>
      <c r="K9" s="38" t="s">
        <v>26</v>
      </c>
      <c r="L9" s="49" t="s">
        <v>27</v>
      </c>
      <c r="M9" s="59">
        <v>43895</v>
      </c>
      <c r="N9" s="60"/>
    </row>
    <row r="10" ht="100" customHeight="1" spans="1:14">
      <c r="A10" s="48">
        <v>364</v>
      </c>
      <c r="B10" s="51"/>
      <c r="C10" s="74"/>
      <c r="D10" s="74" t="s">
        <v>1716</v>
      </c>
      <c r="E10" s="69" t="s">
        <v>1685</v>
      </c>
      <c r="F10" s="44" t="s">
        <v>1686</v>
      </c>
      <c r="G10" s="69" t="s">
        <v>1717</v>
      </c>
      <c r="H10" s="69" t="s">
        <v>1688</v>
      </c>
      <c r="I10" s="69" t="s">
        <v>1718</v>
      </c>
      <c r="J10" s="38" t="s">
        <v>1719</v>
      </c>
      <c r="K10" s="38" t="s">
        <v>26</v>
      </c>
      <c r="L10" s="49" t="s">
        <v>27</v>
      </c>
      <c r="M10" s="59">
        <v>43895</v>
      </c>
      <c r="N10" s="60"/>
    </row>
  </sheetData>
  <mergeCells count="4">
    <mergeCell ref="A1:E1"/>
    <mergeCell ref="K1:N1"/>
    <mergeCell ref="B3:B10"/>
    <mergeCell ref="C3:C10"/>
  </mergeCells>
  <pageMargins left="0.75" right="0.75" top="1" bottom="1" header="0.5" footer="0.5"/>
  <pageSetup paperSize="9" orientation="portrait"/>
  <headerFooter/>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7"/>
  <sheetViews>
    <sheetView zoomScale="85" zoomScaleNormal="85" topLeftCell="A7" workbookViewId="0">
      <selection activeCell="H9" sqref="H9"/>
    </sheetView>
  </sheetViews>
  <sheetFormatPr defaultColWidth="9.02654867256637" defaultRowHeight="13.5"/>
  <cols>
    <col min="5" max="5" width="27.5486725663717" customWidth="1"/>
    <col min="6" max="6" width="13.0884955752212" customWidth="1"/>
    <col min="7" max="7" width="40.7610619469027" customWidth="1"/>
    <col min="9" max="9" width="32.929203539823" customWidth="1"/>
  </cols>
  <sheetData>
    <row r="1" ht="34.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7" customHeight="1" spans="1:14">
      <c r="A3" s="70">
        <v>365</v>
      </c>
      <c r="B3" s="71"/>
      <c r="C3" s="72" t="s">
        <v>1720</v>
      </c>
      <c r="D3" s="52" t="s">
        <v>1721</v>
      </c>
      <c r="E3" s="53" t="s">
        <v>1722</v>
      </c>
      <c r="F3" s="54" t="s">
        <v>1723</v>
      </c>
      <c r="G3" s="53" t="s">
        <v>1724</v>
      </c>
      <c r="H3" s="53" t="s">
        <v>1245</v>
      </c>
      <c r="I3" s="53" t="s">
        <v>1725</v>
      </c>
      <c r="J3" s="38" t="s">
        <v>1726</v>
      </c>
      <c r="K3" s="38" t="s">
        <v>26</v>
      </c>
      <c r="L3" s="58" t="s">
        <v>1137</v>
      </c>
      <c r="M3" s="59">
        <v>43895</v>
      </c>
      <c r="N3" s="60"/>
    </row>
    <row r="4" ht="80" customHeight="1" spans="1:14">
      <c r="A4" s="70">
        <v>366</v>
      </c>
      <c r="B4" s="73"/>
      <c r="C4" s="72"/>
      <c r="D4" s="52" t="s">
        <v>1220</v>
      </c>
      <c r="E4" s="53" t="s">
        <v>1727</v>
      </c>
      <c r="F4" s="54" t="s">
        <v>1222</v>
      </c>
      <c r="G4" s="53" t="s">
        <v>1728</v>
      </c>
      <c r="H4" s="53" t="s">
        <v>1729</v>
      </c>
      <c r="I4" s="53" t="s">
        <v>1730</v>
      </c>
      <c r="J4" s="38" t="s">
        <v>1731</v>
      </c>
      <c r="K4" s="38" t="s">
        <v>26</v>
      </c>
      <c r="L4" s="58" t="s">
        <v>1137</v>
      </c>
      <c r="M4" s="59">
        <v>43895</v>
      </c>
      <c r="N4" s="60"/>
    </row>
    <row r="5" ht="76" customHeight="1" spans="1:14">
      <c r="A5" s="70">
        <v>367</v>
      </c>
      <c r="B5" s="73"/>
      <c r="C5" s="72"/>
      <c r="D5" s="52" t="s">
        <v>1732</v>
      </c>
      <c r="E5" s="53" t="s">
        <v>1733</v>
      </c>
      <c r="F5" s="54" t="s">
        <v>1734</v>
      </c>
      <c r="G5" s="53" t="s">
        <v>1735</v>
      </c>
      <c r="H5" s="53" t="s">
        <v>1736</v>
      </c>
      <c r="I5" s="53" t="s">
        <v>1737</v>
      </c>
      <c r="J5" s="38" t="s">
        <v>1738</v>
      </c>
      <c r="K5" s="38" t="s">
        <v>26</v>
      </c>
      <c r="L5" s="58" t="s">
        <v>1137</v>
      </c>
      <c r="M5" s="59">
        <v>43895</v>
      </c>
      <c r="N5" s="60"/>
    </row>
    <row r="6" ht="78.75" spans="1:14">
      <c r="A6" s="70">
        <v>368</v>
      </c>
      <c r="B6" s="73"/>
      <c r="C6" s="72"/>
      <c r="D6" s="52" t="s">
        <v>1739</v>
      </c>
      <c r="E6" s="53" t="s">
        <v>1740</v>
      </c>
      <c r="F6" s="54" t="s">
        <v>1741</v>
      </c>
      <c r="G6" s="53" t="s">
        <v>1742</v>
      </c>
      <c r="H6" s="53" t="s">
        <v>1743</v>
      </c>
      <c r="I6" s="53" t="s">
        <v>1744</v>
      </c>
      <c r="J6" s="38" t="s">
        <v>1745</v>
      </c>
      <c r="K6" s="38" t="s">
        <v>26</v>
      </c>
      <c r="L6" s="58" t="s">
        <v>1137</v>
      </c>
      <c r="M6" s="59">
        <v>43895</v>
      </c>
      <c r="N6" s="60"/>
    </row>
    <row r="7" ht="82" customHeight="1" spans="1:14">
      <c r="A7" s="70">
        <v>369</v>
      </c>
      <c r="B7" s="73"/>
      <c r="C7" s="72"/>
      <c r="D7" s="52" t="s">
        <v>1746</v>
      </c>
      <c r="E7" s="53" t="s">
        <v>1747</v>
      </c>
      <c r="F7" s="54" t="s">
        <v>1748</v>
      </c>
      <c r="G7" s="53" t="s">
        <v>1749</v>
      </c>
      <c r="H7" s="53" t="s">
        <v>1736</v>
      </c>
      <c r="I7" s="53" t="s">
        <v>1750</v>
      </c>
      <c r="J7" s="38" t="s">
        <v>1751</v>
      </c>
      <c r="K7" s="38" t="s">
        <v>26</v>
      </c>
      <c r="L7" s="58" t="s">
        <v>1137</v>
      </c>
      <c r="M7" s="59">
        <v>43895</v>
      </c>
      <c r="N7" s="60"/>
    </row>
    <row r="8" ht="85" customHeight="1" spans="1:14">
      <c r="A8" s="70">
        <v>370</v>
      </c>
      <c r="B8" s="73"/>
      <c r="C8" s="72"/>
      <c r="D8" s="52" t="s">
        <v>1752</v>
      </c>
      <c r="E8" s="53" t="s">
        <v>1753</v>
      </c>
      <c r="F8" s="54" t="s">
        <v>1754</v>
      </c>
      <c r="G8" s="53" t="s">
        <v>1755</v>
      </c>
      <c r="H8" s="53" t="s">
        <v>1756</v>
      </c>
      <c r="I8" s="53" t="s">
        <v>1757</v>
      </c>
      <c r="J8" s="38" t="s">
        <v>1758</v>
      </c>
      <c r="K8" s="38" t="s">
        <v>26</v>
      </c>
      <c r="L8" s="58" t="s">
        <v>1137</v>
      </c>
      <c r="M8" s="59">
        <v>43895</v>
      </c>
      <c r="N8" s="60"/>
    </row>
    <row r="9" ht="67.5" spans="1:14">
      <c r="A9" s="70">
        <v>371</v>
      </c>
      <c r="B9" s="73"/>
      <c r="C9" s="72"/>
      <c r="D9" s="52" t="s">
        <v>1759</v>
      </c>
      <c r="E9" s="53" t="s">
        <v>1740</v>
      </c>
      <c r="F9" s="54" t="s">
        <v>1760</v>
      </c>
      <c r="G9" s="53" t="s">
        <v>1761</v>
      </c>
      <c r="H9" s="53" t="s">
        <v>1743</v>
      </c>
      <c r="I9" s="53" t="s">
        <v>1762</v>
      </c>
      <c r="J9" s="38" t="s">
        <v>1763</v>
      </c>
      <c r="K9" s="38" t="s">
        <v>26</v>
      </c>
      <c r="L9" s="58" t="s">
        <v>1137</v>
      </c>
      <c r="M9" s="59">
        <v>43895</v>
      </c>
      <c r="N9" s="60"/>
    </row>
    <row r="10" ht="87" customHeight="1" spans="1:14">
      <c r="A10" s="70">
        <v>372</v>
      </c>
      <c r="B10" s="73"/>
      <c r="C10" s="72"/>
      <c r="D10" s="52" t="s">
        <v>1764</v>
      </c>
      <c r="E10" s="53" t="s">
        <v>1722</v>
      </c>
      <c r="F10" s="54" t="s">
        <v>1765</v>
      </c>
      <c r="G10" s="53" t="s">
        <v>1766</v>
      </c>
      <c r="H10" s="53" t="s">
        <v>1245</v>
      </c>
      <c r="I10" s="53" t="s">
        <v>1767</v>
      </c>
      <c r="J10" s="38" t="s">
        <v>1768</v>
      </c>
      <c r="K10" s="38" t="s">
        <v>26</v>
      </c>
      <c r="L10" s="58" t="s">
        <v>1137</v>
      </c>
      <c r="M10" s="59">
        <v>43895</v>
      </c>
      <c r="N10" s="60"/>
    </row>
    <row r="11" ht="67.5" spans="1:14">
      <c r="A11" s="70">
        <v>375</v>
      </c>
      <c r="B11" s="73"/>
      <c r="C11" s="52" t="s">
        <v>1769</v>
      </c>
      <c r="D11" s="72" t="s">
        <v>1770</v>
      </c>
      <c r="E11" s="53" t="s">
        <v>1722</v>
      </c>
      <c r="F11" s="54" t="s">
        <v>1723</v>
      </c>
      <c r="G11" s="53" t="s">
        <v>1771</v>
      </c>
      <c r="H11" s="53" t="s">
        <v>1245</v>
      </c>
      <c r="I11" s="53" t="s">
        <v>1725</v>
      </c>
      <c r="J11" s="38" t="s">
        <v>1772</v>
      </c>
      <c r="K11" s="38" t="s">
        <v>26</v>
      </c>
      <c r="L11" s="58" t="s">
        <v>1137</v>
      </c>
      <c r="M11" s="59">
        <v>43895</v>
      </c>
      <c r="N11" s="60"/>
    </row>
    <row r="12" ht="82" customHeight="1" spans="1:14">
      <c r="A12" s="70">
        <v>376</v>
      </c>
      <c r="B12" s="73"/>
      <c r="C12" s="52"/>
      <c r="D12" s="72" t="s">
        <v>1220</v>
      </c>
      <c r="E12" s="53" t="s">
        <v>1727</v>
      </c>
      <c r="F12" s="54" t="s">
        <v>1222</v>
      </c>
      <c r="G12" s="53" t="s">
        <v>1773</v>
      </c>
      <c r="H12" s="53" t="s">
        <v>1729</v>
      </c>
      <c r="I12" s="53" t="s">
        <v>1774</v>
      </c>
      <c r="J12" s="38" t="s">
        <v>1775</v>
      </c>
      <c r="K12" s="38" t="s">
        <v>26</v>
      </c>
      <c r="L12" s="58" t="s">
        <v>1137</v>
      </c>
      <c r="M12" s="59">
        <v>43895</v>
      </c>
      <c r="N12" s="60"/>
    </row>
    <row r="13" ht="78.75" spans="1:14">
      <c r="A13" s="70">
        <v>377</v>
      </c>
      <c r="B13" s="73"/>
      <c r="C13" s="52"/>
      <c r="D13" s="72" t="s">
        <v>1739</v>
      </c>
      <c r="E13" s="53" t="s">
        <v>1740</v>
      </c>
      <c r="F13" s="54" t="s">
        <v>1741</v>
      </c>
      <c r="G13" s="53" t="s">
        <v>1742</v>
      </c>
      <c r="H13" s="53" t="s">
        <v>1743</v>
      </c>
      <c r="I13" s="53" t="s">
        <v>1744</v>
      </c>
      <c r="J13" s="38" t="s">
        <v>1776</v>
      </c>
      <c r="K13" s="38" t="s">
        <v>26</v>
      </c>
      <c r="L13" s="58" t="s">
        <v>1137</v>
      </c>
      <c r="M13" s="59">
        <v>43895</v>
      </c>
      <c r="N13" s="60"/>
    </row>
    <row r="14" ht="87" customHeight="1" spans="1:14">
      <c r="A14" s="70">
        <v>378</v>
      </c>
      <c r="B14" s="73"/>
      <c r="C14" s="52"/>
      <c r="D14" s="72" t="s">
        <v>1746</v>
      </c>
      <c r="E14" s="53" t="s">
        <v>1747</v>
      </c>
      <c r="F14" s="54" t="s">
        <v>1748</v>
      </c>
      <c r="G14" s="53" t="s">
        <v>1749</v>
      </c>
      <c r="H14" s="53" t="s">
        <v>1736</v>
      </c>
      <c r="I14" s="53" t="s">
        <v>1750</v>
      </c>
      <c r="J14" s="38" t="s">
        <v>1777</v>
      </c>
      <c r="K14" s="38" t="s">
        <v>26</v>
      </c>
      <c r="L14" s="58" t="s">
        <v>1137</v>
      </c>
      <c r="M14" s="59">
        <v>43895</v>
      </c>
      <c r="N14" s="60"/>
    </row>
    <row r="15" ht="81" customHeight="1" spans="1:14">
      <c r="A15" s="70">
        <v>379</v>
      </c>
      <c r="B15" s="73"/>
      <c r="C15" s="52"/>
      <c r="D15" s="72" t="s">
        <v>1752</v>
      </c>
      <c r="E15" s="53" t="s">
        <v>1753</v>
      </c>
      <c r="F15" s="54" t="s">
        <v>1754</v>
      </c>
      <c r="G15" s="53" t="s">
        <v>1755</v>
      </c>
      <c r="H15" s="53" t="s">
        <v>1756</v>
      </c>
      <c r="I15" s="53" t="s">
        <v>1757</v>
      </c>
      <c r="J15" s="38" t="s">
        <v>1778</v>
      </c>
      <c r="K15" s="38" t="s">
        <v>26</v>
      </c>
      <c r="L15" s="58" t="s">
        <v>1137</v>
      </c>
      <c r="M15" s="59">
        <v>43895</v>
      </c>
      <c r="N15" s="60"/>
    </row>
    <row r="16" ht="67.5" spans="1:14">
      <c r="A16" s="70">
        <v>380</v>
      </c>
      <c r="B16" s="73"/>
      <c r="C16" s="52"/>
      <c r="D16" s="72" t="s">
        <v>1759</v>
      </c>
      <c r="E16" s="53" t="s">
        <v>1740</v>
      </c>
      <c r="F16" s="54" t="s">
        <v>1760</v>
      </c>
      <c r="G16" s="53" t="s">
        <v>1761</v>
      </c>
      <c r="H16" s="53" t="s">
        <v>1743</v>
      </c>
      <c r="I16" s="53" t="s">
        <v>1762</v>
      </c>
      <c r="J16" s="38" t="s">
        <v>1779</v>
      </c>
      <c r="K16" s="38" t="s">
        <v>26</v>
      </c>
      <c r="L16" s="58" t="s">
        <v>1137</v>
      </c>
      <c r="M16" s="59">
        <v>43895</v>
      </c>
      <c r="N16" s="60"/>
    </row>
    <row r="17" ht="78.75" spans="2:14">
      <c r="B17" s="73"/>
      <c r="C17" s="52"/>
      <c r="D17" s="72" t="s">
        <v>1764</v>
      </c>
      <c r="E17" s="53" t="s">
        <v>1722</v>
      </c>
      <c r="F17" s="54" t="s">
        <v>1765</v>
      </c>
      <c r="G17" s="53" t="s">
        <v>1766</v>
      </c>
      <c r="H17" s="53" t="s">
        <v>1245</v>
      </c>
      <c r="I17" s="53" t="s">
        <v>1767</v>
      </c>
      <c r="J17" s="34"/>
      <c r="K17" s="38" t="s">
        <v>26</v>
      </c>
      <c r="L17" s="58" t="s">
        <v>1137</v>
      </c>
      <c r="M17" s="59">
        <v>43895</v>
      </c>
      <c r="N17" s="34"/>
    </row>
  </sheetData>
  <mergeCells count="5">
    <mergeCell ref="A1:E1"/>
    <mergeCell ref="K1:N1"/>
    <mergeCell ref="B3:B17"/>
    <mergeCell ref="C3:C10"/>
    <mergeCell ref="C11:C17"/>
  </mergeCells>
  <pageMargins left="0.75" right="0.75" top="1" bottom="1" header="0.5" footer="0.5"/>
  <pageSetup paperSize="9" orientation="portrait"/>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23"/>
  <sheetViews>
    <sheetView zoomScale="85" zoomScaleNormal="85" topLeftCell="A10" workbookViewId="0">
      <selection activeCell="H12" sqref="H12"/>
    </sheetView>
  </sheetViews>
  <sheetFormatPr defaultColWidth="9.02654867256637" defaultRowHeight="13.5"/>
  <cols>
    <col min="5" max="5" width="21.3185840707965" customWidth="1"/>
    <col min="6" max="6" width="24.5221238938053" customWidth="1"/>
    <col min="7" max="7" width="44.4336283185841" customWidth="1"/>
    <col min="9" max="9" width="36.4690265486726" customWidth="1"/>
  </cols>
  <sheetData>
    <row r="1" ht="23.25" spans="1:14">
      <c r="A1" s="45" t="s">
        <v>0</v>
      </c>
      <c r="B1" s="46"/>
      <c r="C1" s="46"/>
      <c r="D1" s="47"/>
      <c r="E1" s="46"/>
      <c r="F1" s="46" t="s">
        <v>1</v>
      </c>
      <c r="G1" s="46" t="s">
        <v>2</v>
      </c>
      <c r="H1" s="46"/>
      <c r="I1" s="46"/>
      <c r="J1" s="46"/>
      <c r="K1" s="46" t="s">
        <v>3</v>
      </c>
      <c r="L1" s="46"/>
      <c r="M1" s="46"/>
      <c r="N1" s="56"/>
    </row>
    <row r="2" ht="45" spans="1:14">
      <c r="A2" s="49" t="s">
        <v>4</v>
      </c>
      <c r="B2" s="49" t="s">
        <v>5</v>
      </c>
      <c r="C2" s="49" t="s">
        <v>6</v>
      </c>
      <c r="D2" s="49" t="s">
        <v>7</v>
      </c>
      <c r="E2" s="49" t="s">
        <v>8</v>
      </c>
      <c r="F2" s="50" t="s">
        <v>9</v>
      </c>
      <c r="G2" s="49" t="s">
        <v>10</v>
      </c>
      <c r="H2" s="49" t="s">
        <v>11</v>
      </c>
      <c r="I2" s="49" t="s">
        <v>12</v>
      </c>
      <c r="J2" s="49" t="s">
        <v>13</v>
      </c>
      <c r="K2" s="49" t="s">
        <v>14</v>
      </c>
      <c r="L2" s="49" t="s">
        <v>15</v>
      </c>
      <c r="M2" s="49" t="s">
        <v>16</v>
      </c>
      <c r="N2" s="49" t="s">
        <v>17</v>
      </c>
    </row>
    <row r="3" ht="126" customHeight="1" spans="1:14">
      <c r="A3" s="49">
        <v>381</v>
      </c>
      <c r="B3" s="51"/>
      <c r="C3" s="52" t="s">
        <v>1780</v>
      </c>
      <c r="D3" s="52" t="s">
        <v>1781</v>
      </c>
      <c r="E3" s="53" t="s">
        <v>1782</v>
      </c>
      <c r="F3" s="54" t="s">
        <v>1783</v>
      </c>
      <c r="G3" s="53" t="s">
        <v>1784</v>
      </c>
      <c r="H3" s="53" t="s">
        <v>1785</v>
      </c>
      <c r="I3" s="53" t="s">
        <v>1786</v>
      </c>
      <c r="J3" s="38" t="s">
        <v>1787</v>
      </c>
      <c r="K3" s="38" t="s">
        <v>26</v>
      </c>
      <c r="L3" s="58" t="s">
        <v>1137</v>
      </c>
      <c r="M3" s="59">
        <v>43895</v>
      </c>
      <c r="N3" s="69"/>
    </row>
    <row r="4" ht="110" customHeight="1" spans="1:14">
      <c r="A4" s="49">
        <v>382</v>
      </c>
      <c r="B4" s="51"/>
      <c r="C4" s="52"/>
      <c r="D4" s="52" t="s">
        <v>1788</v>
      </c>
      <c r="E4" s="53" t="s">
        <v>1789</v>
      </c>
      <c r="F4" s="54" t="s">
        <v>1790</v>
      </c>
      <c r="G4" s="53" t="s">
        <v>1791</v>
      </c>
      <c r="H4" s="53" t="s">
        <v>1142</v>
      </c>
      <c r="I4" s="53" t="s">
        <v>1792</v>
      </c>
      <c r="J4" s="38" t="s">
        <v>1793</v>
      </c>
      <c r="K4" s="38" t="s">
        <v>26</v>
      </c>
      <c r="L4" s="58" t="s">
        <v>1137</v>
      </c>
      <c r="M4" s="59">
        <v>43895</v>
      </c>
      <c r="N4" s="69"/>
    </row>
    <row r="5" ht="89" customHeight="1" spans="1:14">
      <c r="A5" s="49">
        <v>383</v>
      </c>
      <c r="B5" s="51"/>
      <c r="C5" s="52"/>
      <c r="D5" s="52" t="s">
        <v>2</v>
      </c>
      <c r="E5" s="53" t="s">
        <v>1794</v>
      </c>
      <c r="F5" s="54" t="s">
        <v>1795</v>
      </c>
      <c r="G5" s="53" t="s">
        <v>1796</v>
      </c>
      <c r="H5" s="53" t="s">
        <v>1551</v>
      </c>
      <c r="I5" s="53" t="s">
        <v>1797</v>
      </c>
      <c r="J5" s="38" t="s">
        <v>1798</v>
      </c>
      <c r="K5" s="38" t="s">
        <v>26</v>
      </c>
      <c r="L5" s="58" t="s">
        <v>1137</v>
      </c>
      <c r="M5" s="59">
        <v>43895</v>
      </c>
      <c r="N5" s="69"/>
    </row>
    <row r="6" ht="134" customHeight="1" spans="1:14">
      <c r="A6" s="49">
        <v>384</v>
      </c>
      <c r="B6" s="51"/>
      <c r="C6" s="52"/>
      <c r="D6" s="52" t="s">
        <v>1799</v>
      </c>
      <c r="E6" s="53" t="s">
        <v>1800</v>
      </c>
      <c r="F6" s="54" t="s">
        <v>1801</v>
      </c>
      <c r="G6" s="53" t="s">
        <v>1802</v>
      </c>
      <c r="H6" s="53" t="s">
        <v>1551</v>
      </c>
      <c r="I6" s="53" t="s">
        <v>1803</v>
      </c>
      <c r="J6" s="38" t="s">
        <v>1804</v>
      </c>
      <c r="K6" s="38" t="s">
        <v>26</v>
      </c>
      <c r="L6" s="58" t="s">
        <v>1137</v>
      </c>
      <c r="M6" s="59">
        <v>43895</v>
      </c>
      <c r="N6" s="69"/>
    </row>
    <row r="7" ht="110" customHeight="1" spans="1:14">
      <c r="A7" s="49">
        <v>385</v>
      </c>
      <c r="B7" s="51"/>
      <c r="C7" s="52"/>
      <c r="D7" s="52" t="s">
        <v>1805</v>
      </c>
      <c r="E7" s="53" t="s">
        <v>1806</v>
      </c>
      <c r="F7" s="54" t="s">
        <v>1807</v>
      </c>
      <c r="G7" s="53" t="s">
        <v>1808</v>
      </c>
      <c r="H7" s="53" t="s">
        <v>1785</v>
      </c>
      <c r="I7" s="53" t="s">
        <v>1809</v>
      </c>
      <c r="J7" s="38" t="s">
        <v>1810</v>
      </c>
      <c r="K7" s="38" t="s">
        <v>26</v>
      </c>
      <c r="L7" s="58" t="s">
        <v>1137</v>
      </c>
      <c r="M7" s="59">
        <v>43895</v>
      </c>
      <c r="N7" s="69"/>
    </row>
    <row r="8" ht="112" customHeight="1" spans="1:14">
      <c r="A8" s="49">
        <v>386</v>
      </c>
      <c r="B8" s="51"/>
      <c r="C8" s="52"/>
      <c r="D8" s="52" t="s">
        <v>1811</v>
      </c>
      <c r="E8" s="53" t="s">
        <v>1800</v>
      </c>
      <c r="F8" s="54" t="s">
        <v>1812</v>
      </c>
      <c r="G8" s="53" t="s">
        <v>1813</v>
      </c>
      <c r="H8" s="53" t="s">
        <v>1551</v>
      </c>
      <c r="I8" s="53" t="s">
        <v>1814</v>
      </c>
      <c r="J8" s="38" t="s">
        <v>1815</v>
      </c>
      <c r="K8" s="38" t="s">
        <v>26</v>
      </c>
      <c r="L8" s="58" t="s">
        <v>1137</v>
      </c>
      <c r="M8" s="59">
        <v>43895</v>
      </c>
      <c r="N8" s="69"/>
    </row>
    <row r="9" ht="99" customHeight="1" spans="1:14">
      <c r="A9" s="49">
        <v>387</v>
      </c>
      <c r="B9" s="51"/>
      <c r="C9" s="52"/>
      <c r="D9" s="52" t="s">
        <v>1816</v>
      </c>
      <c r="E9" s="53" t="s">
        <v>1806</v>
      </c>
      <c r="F9" s="54" t="s">
        <v>1817</v>
      </c>
      <c r="G9" s="53" t="s">
        <v>1818</v>
      </c>
      <c r="H9" s="53" t="s">
        <v>1785</v>
      </c>
      <c r="I9" s="53" t="s">
        <v>1819</v>
      </c>
      <c r="J9" s="38" t="s">
        <v>1820</v>
      </c>
      <c r="K9" s="38" t="s">
        <v>26</v>
      </c>
      <c r="L9" s="58" t="s">
        <v>1137</v>
      </c>
      <c r="M9" s="59">
        <v>43895</v>
      </c>
      <c r="N9" s="69"/>
    </row>
    <row r="10" ht="103" customHeight="1" spans="1:14">
      <c r="A10" s="49">
        <v>388</v>
      </c>
      <c r="B10" s="51"/>
      <c r="C10" s="52"/>
      <c r="D10" s="52" t="s">
        <v>1821</v>
      </c>
      <c r="E10" s="53" t="s">
        <v>1822</v>
      </c>
      <c r="F10" s="54" t="s">
        <v>1823</v>
      </c>
      <c r="G10" s="53" t="s">
        <v>1824</v>
      </c>
      <c r="H10" s="53" t="s">
        <v>1585</v>
      </c>
      <c r="I10" s="53" t="s">
        <v>1825</v>
      </c>
      <c r="J10" s="38" t="s">
        <v>1826</v>
      </c>
      <c r="K10" s="38" t="s">
        <v>26</v>
      </c>
      <c r="L10" s="58" t="s">
        <v>1137</v>
      </c>
      <c r="M10" s="59">
        <v>43895</v>
      </c>
      <c r="N10" s="69"/>
    </row>
    <row r="11" ht="106" customHeight="1" spans="1:14">
      <c r="A11" s="49">
        <v>389</v>
      </c>
      <c r="B11" s="51"/>
      <c r="C11" s="52" t="s">
        <v>1827</v>
      </c>
      <c r="D11" s="52" t="s">
        <v>1828</v>
      </c>
      <c r="E11" s="53" t="s">
        <v>1829</v>
      </c>
      <c r="F11" s="54" t="s">
        <v>1830</v>
      </c>
      <c r="G11" s="53" t="s">
        <v>1831</v>
      </c>
      <c r="H11" s="53" t="s">
        <v>1142</v>
      </c>
      <c r="I11" s="53" t="s">
        <v>1832</v>
      </c>
      <c r="J11" s="38" t="s">
        <v>1833</v>
      </c>
      <c r="K11" s="38" t="s">
        <v>26</v>
      </c>
      <c r="L11" s="58" t="s">
        <v>1137</v>
      </c>
      <c r="M11" s="59">
        <v>43895</v>
      </c>
      <c r="N11" s="69"/>
    </row>
    <row r="12" ht="92" customHeight="1" spans="1:14">
      <c r="A12" s="49"/>
      <c r="B12" s="51"/>
      <c r="C12" s="52"/>
      <c r="D12" s="52" t="s">
        <v>1834</v>
      </c>
      <c r="E12" s="53" t="s">
        <v>1794</v>
      </c>
      <c r="F12" s="54" t="s">
        <v>1795</v>
      </c>
      <c r="G12" s="53" t="s">
        <v>1796</v>
      </c>
      <c r="H12" s="53" t="s">
        <v>1551</v>
      </c>
      <c r="I12" s="53" t="s">
        <v>1797</v>
      </c>
      <c r="J12" s="38"/>
      <c r="K12" s="38"/>
      <c r="L12" s="58"/>
      <c r="M12" s="59"/>
      <c r="N12" s="69"/>
    </row>
    <row r="13" ht="127" customHeight="1" spans="1:14">
      <c r="A13" s="49"/>
      <c r="B13" s="51"/>
      <c r="C13" s="52"/>
      <c r="D13" s="52" t="s">
        <v>1799</v>
      </c>
      <c r="E13" s="53" t="s">
        <v>1800</v>
      </c>
      <c r="F13" s="54" t="s">
        <v>1801</v>
      </c>
      <c r="G13" s="53" t="s">
        <v>1802</v>
      </c>
      <c r="H13" s="53" t="s">
        <v>1551</v>
      </c>
      <c r="I13" s="53" t="s">
        <v>1803</v>
      </c>
      <c r="J13" s="38"/>
      <c r="K13" s="38"/>
      <c r="L13" s="58"/>
      <c r="M13" s="59"/>
      <c r="N13" s="69"/>
    </row>
    <row r="14" ht="134" customHeight="1" spans="1:14">
      <c r="A14" s="49"/>
      <c r="B14" s="51"/>
      <c r="C14" s="52"/>
      <c r="D14" s="52" t="s">
        <v>1805</v>
      </c>
      <c r="E14" s="53" t="s">
        <v>1806</v>
      </c>
      <c r="F14" s="54" t="s">
        <v>1807</v>
      </c>
      <c r="G14" s="53" t="s">
        <v>1835</v>
      </c>
      <c r="H14" s="53" t="s">
        <v>1142</v>
      </c>
      <c r="I14" s="53" t="s">
        <v>1836</v>
      </c>
      <c r="J14" s="38"/>
      <c r="K14" s="38"/>
      <c r="L14" s="58"/>
      <c r="M14" s="59"/>
      <c r="N14" s="69"/>
    </row>
    <row r="15" ht="112" customHeight="1" spans="1:14">
      <c r="A15" s="49"/>
      <c r="B15" s="51"/>
      <c r="C15" s="52"/>
      <c r="D15" s="52" t="s">
        <v>1811</v>
      </c>
      <c r="E15" s="53" t="s">
        <v>1800</v>
      </c>
      <c r="F15" s="54" t="s">
        <v>1812</v>
      </c>
      <c r="G15" s="53" t="s">
        <v>1813</v>
      </c>
      <c r="H15" s="53" t="s">
        <v>1551</v>
      </c>
      <c r="I15" s="53" t="s">
        <v>1814</v>
      </c>
      <c r="J15" s="38"/>
      <c r="K15" s="38"/>
      <c r="L15" s="58"/>
      <c r="M15" s="59"/>
      <c r="N15" s="69"/>
    </row>
    <row r="16" ht="111" customHeight="1" spans="1:14">
      <c r="A16" s="49"/>
      <c r="B16" s="51"/>
      <c r="C16" s="52"/>
      <c r="D16" s="52" t="s">
        <v>1816</v>
      </c>
      <c r="E16" s="53" t="s">
        <v>1806</v>
      </c>
      <c r="F16" s="54" t="s">
        <v>1817</v>
      </c>
      <c r="G16" s="53" t="s">
        <v>1835</v>
      </c>
      <c r="H16" s="53" t="s">
        <v>1142</v>
      </c>
      <c r="I16" s="53" t="s">
        <v>1837</v>
      </c>
      <c r="J16" s="38"/>
      <c r="K16" s="38"/>
      <c r="L16" s="58"/>
      <c r="M16" s="59"/>
      <c r="N16" s="69"/>
    </row>
    <row r="17" ht="104" customHeight="1" spans="1:14">
      <c r="A17" s="49"/>
      <c r="B17" s="51"/>
      <c r="C17" s="52"/>
      <c r="D17" s="52" t="s">
        <v>1821</v>
      </c>
      <c r="E17" s="53" t="s">
        <v>1822</v>
      </c>
      <c r="F17" s="54" t="s">
        <v>1823</v>
      </c>
      <c r="G17" s="53" t="s">
        <v>1824</v>
      </c>
      <c r="H17" s="53" t="s">
        <v>1585</v>
      </c>
      <c r="I17" s="53" t="s">
        <v>1825</v>
      </c>
      <c r="J17" s="38"/>
      <c r="K17" s="38"/>
      <c r="L17" s="58"/>
      <c r="M17" s="59"/>
      <c r="N17" s="69"/>
    </row>
    <row r="18" ht="116" customHeight="1" spans="1:14">
      <c r="A18" s="49">
        <v>390</v>
      </c>
      <c r="B18" s="51"/>
      <c r="C18" s="52" t="s">
        <v>1838</v>
      </c>
      <c r="D18" s="52" t="s">
        <v>1839</v>
      </c>
      <c r="E18" s="53" t="s">
        <v>1840</v>
      </c>
      <c r="F18" s="54" t="s">
        <v>1841</v>
      </c>
      <c r="G18" s="53" t="s">
        <v>1842</v>
      </c>
      <c r="H18" s="53" t="s">
        <v>1551</v>
      </c>
      <c r="I18" s="53" t="s">
        <v>1843</v>
      </c>
      <c r="J18" s="38" t="s">
        <v>1844</v>
      </c>
      <c r="K18" s="38" t="s">
        <v>26</v>
      </c>
      <c r="L18" s="58" t="s">
        <v>1137</v>
      </c>
      <c r="M18" s="59">
        <v>43895</v>
      </c>
      <c r="N18" s="69"/>
    </row>
    <row r="19" ht="67.5" spans="1:14">
      <c r="A19" s="34"/>
      <c r="B19" s="51"/>
      <c r="C19" s="52"/>
      <c r="D19" s="52" t="s">
        <v>1799</v>
      </c>
      <c r="E19" s="53" t="s">
        <v>1800</v>
      </c>
      <c r="F19" s="54" t="s">
        <v>1801</v>
      </c>
      <c r="G19" s="53" t="s">
        <v>1845</v>
      </c>
      <c r="H19" s="53" t="s">
        <v>1846</v>
      </c>
      <c r="I19" s="53" t="s">
        <v>1847</v>
      </c>
      <c r="J19" s="38"/>
      <c r="K19" s="38"/>
      <c r="L19" s="58"/>
      <c r="M19" s="59"/>
      <c r="N19" s="69"/>
    </row>
    <row r="20" ht="78.75" spans="1:14">
      <c r="A20" s="34"/>
      <c r="B20" s="51"/>
      <c r="C20" s="52"/>
      <c r="D20" s="52" t="s">
        <v>1805</v>
      </c>
      <c r="E20" s="53" t="s">
        <v>1806</v>
      </c>
      <c r="F20" s="54" t="s">
        <v>1807</v>
      </c>
      <c r="G20" s="53" t="s">
        <v>1848</v>
      </c>
      <c r="H20" s="53" t="s">
        <v>1551</v>
      </c>
      <c r="I20" s="53" t="s">
        <v>1849</v>
      </c>
      <c r="J20" s="38"/>
      <c r="K20" s="38"/>
      <c r="L20" s="58"/>
      <c r="M20" s="59"/>
      <c r="N20" s="69"/>
    </row>
    <row r="21" ht="56.25" spans="1:14">
      <c r="A21" s="34"/>
      <c r="B21" s="51"/>
      <c r="C21" s="52"/>
      <c r="D21" s="52" t="s">
        <v>1811</v>
      </c>
      <c r="E21" s="53" t="s">
        <v>1800</v>
      </c>
      <c r="F21" s="54" t="s">
        <v>1812</v>
      </c>
      <c r="G21" s="53" t="s">
        <v>1850</v>
      </c>
      <c r="H21" s="53" t="s">
        <v>1846</v>
      </c>
      <c r="I21" s="53" t="s">
        <v>1851</v>
      </c>
      <c r="J21" s="38"/>
      <c r="K21" s="38"/>
      <c r="L21" s="58"/>
      <c r="M21" s="59"/>
      <c r="N21" s="69"/>
    </row>
    <row r="22" ht="78.75" spans="1:14">
      <c r="A22" s="34"/>
      <c r="B22" s="51"/>
      <c r="C22" s="52"/>
      <c r="D22" s="52" t="s">
        <v>1816</v>
      </c>
      <c r="E22" s="53" t="s">
        <v>1806</v>
      </c>
      <c r="F22" s="54" t="s">
        <v>1817</v>
      </c>
      <c r="G22" s="53" t="s">
        <v>1848</v>
      </c>
      <c r="H22" s="53" t="s">
        <v>1551</v>
      </c>
      <c r="I22" s="53" t="s">
        <v>1852</v>
      </c>
      <c r="J22" s="38"/>
      <c r="K22" s="38"/>
      <c r="L22" s="58"/>
      <c r="M22" s="59"/>
      <c r="N22" s="69"/>
    </row>
    <row r="23" ht="78.75" spans="1:14">
      <c r="A23" s="34"/>
      <c r="B23" s="51"/>
      <c r="C23" s="52"/>
      <c r="D23" s="52" t="s">
        <v>1821</v>
      </c>
      <c r="E23" s="53" t="s">
        <v>1822</v>
      </c>
      <c r="F23" s="54" t="s">
        <v>1823</v>
      </c>
      <c r="G23" s="53" t="s">
        <v>1824</v>
      </c>
      <c r="H23" s="53" t="s">
        <v>1585</v>
      </c>
      <c r="I23" s="53" t="s">
        <v>1825</v>
      </c>
      <c r="J23" s="38"/>
      <c r="K23" s="38"/>
      <c r="L23" s="58"/>
      <c r="M23" s="59"/>
      <c r="N23" s="69"/>
    </row>
  </sheetData>
  <mergeCells count="6">
    <mergeCell ref="A1:E1"/>
    <mergeCell ref="K1:N1"/>
    <mergeCell ref="B3:B23"/>
    <mergeCell ref="C3:C10"/>
    <mergeCell ref="C11:C17"/>
    <mergeCell ref="C18:C23"/>
  </mergeCells>
  <pageMargins left="0.75" right="0.75" top="1" bottom="1" header="0.5" footer="0.5"/>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0"/>
  <sheetViews>
    <sheetView zoomScale="70" zoomScaleNormal="70" workbookViewId="0">
      <selection activeCell="Q6" sqref="Q6"/>
    </sheetView>
  </sheetViews>
  <sheetFormatPr defaultColWidth="9.02654867256637" defaultRowHeight="13.5"/>
  <cols>
    <col min="5" max="5" width="17.4690265486726" customWidth="1"/>
    <col min="6" max="6" width="12.8230088495575" customWidth="1"/>
    <col min="7" max="7" width="34.2566371681416" customWidth="1"/>
    <col min="9" max="9" width="33.9911504424779" customWidth="1"/>
  </cols>
  <sheetData>
    <row r="1" ht="34.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87" customHeight="1" spans="1:14">
      <c r="A3" s="48">
        <v>391</v>
      </c>
      <c r="B3" s="51"/>
      <c r="C3" s="52" t="s">
        <v>1853</v>
      </c>
      <c r="D3" s="52" t="s">
        <v>1854</v>
      </c>
      <c r="E3" s="53" t="s">
        <v>1855</v>
      </c>
      <c r="F3" s="54" t="s">
        <v>1856</v>
      </c>
      <c r="G3" s="53" t="s">
        <v>1857</v>
      </c>
      <c r="H3" s="53" t="s">
        <v>1858</v>
      </c>
      <c r="I3" s="53" t="s">
        <v>1859</v>
      </c>
      <c r="J3" s="38" t="s">
        <v>1860</v>
      </c>
      <c r="K3" s="38" t="s">
        <v>26</v>
      </c>
      <c r="L3" s="58" t="s">
        <v>1137</v>
      </c>
      <c r="M3" s="59">
        <v>43895</v>
      </c>
      <c r="N3" s="60"/>
    </row>
    <row r="4" ht="104" customHeight="1" spans="1:14">
      <c r="A4" s="48">
        <v>392</v>
      </c>
      <c r="B4" s="51"/>
      <c r="C4" s="52"/>
      <c r="D4" s="52" t="s">
        <v>1861</v>
      </c>
      <c r="E4" s="53" t="s">
        <v>1862</v>
      </c>
      <c r="F4" s="54" t="s">
        <v>1863</v>
      </c>
      <c r="G4" s="53" t="s">
        <v>1864</v>
      </c>
      <c r="H4" s="53" t="s">
        <v>1142</v>
      </c>
      <c r="I4" s="53" t="s">
        <v>1865</v>
      </c>
      <c r="J4" s="38" t="s">
        <v>1866</v>
      </c>
      <c r="K4" s="38" t="s">
        <v>26</v>
      </c>
      <c r="L4" s="58" t="s">
        <v>1137</v>
      </c>
      <c r="M4" s="59">
        <v>43895</v>
      </c>
      <c r="N4" s="60"/>
    </row>
    <row r="5" ht="123" customHeight="1" spans="1:14">
      <c r="A5" s="48">
        <v>393</v>
      </c>
      <c r="B5" s="51"/>
      <c r="C5" s="52"/>
      <c r="D5" s="52" t="s">
        <v>1867</v>
      </c>
      <c r="E5" s="53" t="s">
        <v>1868</v>
      </c>
      <c r="F5" s="54" t="s">
        <v>1869</v>
      </c>
      <c r="G5" s="53" t="s">
        <v>1870</v>
      </c>
      <c r="H5" s="53" t="s">
        <v>1871</v>
      </c>
      <c r="I5" s="53" t="s">
        <v>1872</v>
      </c>
      <c r="J5" s="38" t="s">
        <v>1873</v>
      </c>
      <c r="K5" s="38" t="s">
        <v>26</v>
      </c>
      <c r="L5" s="58" t="s">
        <v>1137</v>
      </c>
      <c r="M5" s="59">
        <v>43895</v>
      </c>
      <c r="N5" s="60"/>
    </row>
    <row r="6" ht="85" customHeight="1" spans="1:14">
      <c r="A6" s="48">
        <v>394</v>
      </c>
      <c r="B6" s="51"/>
      <c r="C6" s="52"/>
      <c r="D6" s="52" t="s">
        <v>1874</v>
      </c>
      <c r="E6" s="53" t="s">
        <v>1868</v>
      </c>
      <c r="F6" s="54" t="s">
        <v>1875</v>
      </c>
      <c r="G6" s="53" t="s">
        <v>1876</v>
      </c>
      <c r="H6" s="53" t="s">
        <v>1142</v>
      </c>
      <c r="I6" s="53" t="s">
        <v>1877</v>
      </c>
      <c r="J6" s="38" t="s">
        <v>1878</v>
      </c>
      <c r="K6" s="38" t="s">
        <v>26</v>
      </c>
      <c r="L6" s="58" t="s">
        <v>1137</v>
      </c>
      <c r="M6" s="59">
        <v>43895</v>
      </c>
      <c r="N6" s="60"/>
    </row>
    <row r="7" ht="87" customHeight="1" spans="1:14">
      <c r="A7" s="48">
        <v>395</v>
      </c>
      <c r="B7" s="51"/>
      <c r="C7" s="52"/>
      <c r="D7" s="52" t="s">
        <v>1879</v>
      </c>
      <c r="E7" s="53" t="s">
        <v>1880</v>
      </c>
      <c r="F7" s="54" t="s">
        <v>1881</v>
      </c>
      <c r="G7" s="53" t="s">
        <v>1882</v>
      </c>
      <c r="H7" s="53" t="s">
        <v>1858</v>
      </c>
      <c r="I7" s="53" t="s">
        <v>1883</v>
      </c>
      <c r="J7" s="38" t="s">
        <v>1884</v>
      </c>
      <c r="K7" s="38" t="s">
        <v>26</v>
      </c>
      <c r="L7" s="58" t="s">
        <v>1137</v>
      </c>
      <c r="M7" s="59">
        <v>43895</v>
      </c>
      <c r="N7" s="60"/>
    </row>
    <row r="8" ht="107" customHeight="1" spans="1:14">
      <c r="A8" s="48">
        <v>396</v>
      </c>
      <c r="B8" s="51"/>
      <c r="C8" s="52" t="s">
        <v>1885</v>
      </c>
      <c r="D8" s="52" t="s">
        <v>1854</v>
      </c>
      <c r="E8" s="53" t="s">
        <v>1855</v>
      </c>
      <c r="F8" s="54" t="s">
        <v>1856</v>
      </c>
      <c r="G8" s="53" t="s">
        <v>1886</v>
      </c>
      <c r="H8" s="53" t="s">
        <v>1858</v>
      </c>
      <c r="I8" s="53" t="s">
        <v>1887</v>
      </c>
      <c r="J8" s="38" t="s">
        <v>1888</v>
      </c>
      <c r="K8" s="38" t="s">
        <v>26</v>
      </c>
      <c r="L8" s="58" t="s">
        <v>1137</v>
      </c>
      <c r="M8" s="59">
        <v>43895</v>
      </c>
      <c r="N8" s="60"/>
    </row>
    <row r="9" ht="85" customHeight="1" spans="1:14">
      <c r="A9" s="48">
        <v>397</v>
      </c>
      <c r="B9" s="51"/>
      <c r="C9" s="52"/>
      <c r="D9" s="52" t="s">
        <v>1889</v>
      </c>
      <c r="E9" s="53" t="s">
        <v>1862</v>
      </c>
      <c r="F9" s="54" t="s">
        <v>1863</v>
      </c>
      <c r="G9" s="53" t="s">
        <v>1890</v>
      </c>
      <c r="H9" s="53" t="s">
        <v>1142</v>
      </c>
      <c r="I9" s="53" t="s">
        <v>1865</v>
      </c>
      <c r="J9" s="38" t="s">
        <v>1891</v>
      </c>
      <c r="K9" s="38" t="s">
        <v>26</v>
      </c>
      <c r="L9" s="58" t="s">
        <v>1137</v>
      </c>
      <c r="M9" s="59">
        <v>43895</v>
      </c>
      <c r="N9" s="60"/>
    </row>
    <row r="10" ht="103" customHeight="1" spans="1:14">
      <c r="A10" s="48">
        <v>398</v>
      </c>
      <c r="B10" s="51"/>
      <c r="C10" s="52"/>
      <c r="D10" s="54" t="s">
        <v>1892</v>
      </c>
      <c r="E10" s="53" t="s">
        <v>1880</v>
      </c>
      <c r="F10" s="54" t="s">
        <v>1881</v>
      </c>
      <c r="G10" s="53" t="s">
        <v>1893</v>
      </c>
      <c r="H10" s="53" t="s">
        <v>1858</v>
      </c>
      <c r="I10" s="53" t="s">
        <v>1894</v>
      </c>
      <c r="J10" s="38" t="s">
        <v>1895</v>
      </c>
      <c r="K10" s="38" t="s">
        <v>26</v>
      </c>
      <c r="L10" s="58" t="s">
        <v>1137</v>
      </c>
      <c r="M10" s="59">
        <v>43895</v>
      </c>
      <c r="N10" s="60"/>
    </row>
  </sheetData>
  <mergeCells count="5">
    <mergeCell ref="A1:E1"/>
    <mergeCell ref="K1:N1"/>
    <mergeCell ref="B3:B10"/>
    <mergeCell ref="C3:C7"/>
    <mergeCell ref="C8:C10"/>
  </mergeCells>
  <pageMargins left="0.75" right="0.75" top="1" bottom="1" header="0.5" footer="0.5"/>
  <pageSetup paperSize="9" orientation="portrait"/>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7"/>
  <sheetViews>
    <sheetView zoomScale="85" zoomScaleNormal="85" topLeftCell="C4" workbookViewId="0">
      <selection activeCell="G4" sqref="G4"/>
    </sheetView>
  </sheetViews>
  <sheetFormatPr defaultColWidth="9.02654867256637" defaultRowHeight="13.5" outlineLevelRow="6"/>
  <cols>
    <col min="4" max="4" width="13.9823008849558" customWidth="1"/>
    <col min="5" max="5" width="21.3185840707965" customWidth="1"/>
    <col min="6" max="6" width="14.6814159292035" customWidth="1"/>
    <col min="7" max="7" width="53.0265486725664" customWidth="1"/>
    <col min="9" max="9" width="21.5486725663717" customWidth="1"/>
  </cols>
  <sheetData>
    <row r="1" ht="34.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399</v>
      </c>
      <c r="B3" s="51"/>
      <c r="C3" s="52" t="s">
        <v>1896</v>
      </c>
      <c r="D3" s="52" t="s">
        <v>1897</v>
      </c>
      <c r="E3" s="53" t="s">
        <v>1898</v>
      </c>
      <c r="F3" s="54" t="s">
        <v>1899</v>
      </c>
      <c r="G3" s="53" t="s">
        <v>1900</v>
      </c>
      <c r="H3" s="53" t="s">
        <v>1516</v>
      </c>
      <c r="I3" s="53" t="s">
        <v>1901</v>
      </c>
      <c r="J3" s="38" t="s">
        <v>1902</v>
      </c>
      <c r="K3" s="38" t="s">
        <v>26</v>
      </c>
      <c r="L3" s="58" t="s">
        <v>1137</v>
      </c>
      <c r="M3" s="59">
        <v>43895</v>
      </c>
      <c r="N3" s="60"/>
    </row>
    <row r="4" ht="100" customHeight="1" spans="1:14">
      <c r="A4" s="48">
        <v>400</v>
      </c>
      <c r="B4" s="51"/>
      <c r="C4" s="52"/>
      <c r="D4" s="52" t="s">
        <v>1903</v>
      </c>
      <c r="E4" s="53" t="s">
        <v>1904</v>
      </c>
      <c r="F4" s="54" t="s">
        <v>1905</v>
      </c>
      <c r="G4" s="53" t="s">
        <v>1906</v>
      </c>
      <c r="H4" s="53" t="s">
        <v>1907</v>
      </c>
      <c r="I4" s="53" t="s">
        <v>1908</v>
      </c>
      <c r="J4" s="38" t="s">
        <v>1909</v>
      </c>
      <c r="K4" s="38" t="s">
        <v>26</v>
      </c>
      <c r="L4" s="58" t="s">
        <v>1137</v>
      </c>
      <c r="M4" s="59">
        <v>43895</v>
      </c>
      <c r="N4" s="60"/>
    </row>
    <row r="5" ht="100" customHeight="1" spans="1:14">
      <c r="A5" s="48">
        <v>401</v>
      </c>
      <c r="B5" s="51"/>
      <c r="C5" s="52"/>
      <c r="D5" s="52" t="s">
        <v>1910</v>
      </c>
      <c r="E5" s="53" t="s">
        <v>1911</v>
      </c>
      <c r="F5" s="54" t="s">
        <v>1912</v>
      </c>
      <c r="G5" s="53" t="s">
        <v>1913</v>
      </c>
      <c r="H5" s="53" t="s">
        <v>1914</v>
      </c>
      <c r="I5" s="53" t="s">
        <v>1915</v>
      </c>
      <c r="J5" s="38" t="s">
        <v>1916</v>
      </c>
      <c r="K5" s="38" t="s">
        <v>26</v>
      </c>
      <c r="L5" s="58" t="s">
        <v>1137</v>
      </c>
      <c r="M5" s="59">
        <v>43895</v>
      </c>
      <c r="N5" s="60"/>
    </row>
    <row r="6" ht="100" customHeight="1" spans="1:14">
      <c r="A6" s="48">
        <v>402</v>
      </c>
      <c r="B6" s="51"/>
      <c r="C6" s="52"/>
      <c r="D6" s="52" t="s">
        <v>1917</v>
      </c>
      <c r="E6" s="53" t="s">
        <v>1918</v>
      </c>
      <c r="F6" s="54" t="s">
        <v>1919</v>
      </c>
      <c r="G6" s="53" t="s">
        <v>1920</v>
      </c>
      <c r="H6" s="53" t="s">
        <v>1511</v>
      </c>
      <c r="I6" s="53" t="s">
        <v>1921</v>
      </c>
      <c r="J6" s="38" t="s">
        <v>1922</v>
      </c>
      <c r="K6" s="38" t="s">
        <v>26</v>
      </c>
      <c r="L6" s="58" t="s">
        <v>1137</v>
      </c>
      <c r="M6" s="59">
        <v>43895</v>
      </c>
      <c r="N6" s="60"/>
    </row>
    <row r="7" ht="100" customHeight="1" spans="1:14">
      <c r="A7" s="48">
        <v>403</v>
      </c>
      <c r="B7" s="51"/>
      <c r="C7" s="52"/>
      <c r="D7" s="52" t="s">
        <v>1923</v>
      </c>
      <c r="E7" s="53" t="s">
        <v>1924</v>
      </c>
      <c r="F7" s="54" t="s">
        <v>1925</v>
      </c>
      <c r="G7" s="53" t="s">
        <v>1926</v>
      </c>
      <c r="H7" s="53" t="s">
        <v>1430</v>
      </c>
      <c r="I7" s="53" t="s">
        <v>1927</v>
      </c>
      <c r="J7" s="38" t="s">
        <v>1928</v>
      </c>
      <c r="K7" s="38" t="s">
        <v>26</v>
      </c>
      <c r="L7" s="58" t="s">
        <v>1137</v>
      </c>
      <c r="M7" s="59">
        <v>43895</v>
      </c>
      <c r="N7" s="60"/>
    </row>
  </sheetData>
  <mergeCells count="4">
    <mergeCell ref="A1:E1"/>
    <mergeCell ref="K1:N1"/>
    <mergeCell ref="B3:B7"/>
    <mergeCell ref="C3:C7"/>
  </mergeCells>
  <pageMargins left="0.75" right="0.75" top="1" bottom="1" header="0.5" footer="0.5"/>
  <pageSetup paperSize="9" orientation="portrait"/>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20"/>
  <sheetViews>
    <sheetView workbookViewId="0">
      <selection activeCell="H3" sqref="H3"/>
    </sheetView>
  </sheetViews>
  <sheetFormatPr defaultColWidth="9.02654867256637" defaultRowHeight="13.5"/>
  <cols>
    <col min="5" max="5" width="26.2920353982301" customWidth="1"/>
    <col min="7" max="7" width="47.3893805309735" customWidth="1"/>
    <col min="9" max="9" width="28.212389380531" customWidth="1"/>
  </cols>
  <sheetData>
    <row r="1" ht="45.7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404</v>
      </c>
      <c r="B3" s="51"/>
      <c r="C3" s="52" t="s">
        <v>1929</v>
      </c>
      <c r="D3" s="52" t="s">
        <v>1930</v>
      </c>
      <c r="E3" s="53" t="s">
        <v>1931</v>
      </c>
      <c r="F3" s="54" t="s">
        <v>1932</v>
      </c>
      <c r="G3" s="53" t="s">
        <v>1933</v>
      </c>
      <c r="H3" s="53" t="s">
        <v>1907</v>
      </c>
      <c r="I3" s="53" t="s">
        <v>1934</v>
      </c>
      <c r="J3" s="38" t="s">
        <v>1935</v>
      </c>
      <c r="K3" s="38" t="s">
        <v>26</v>
      </c>
      <c r="L3" s="58" t="s">
        <v>1137</v>
      </c>
      <c r="M3" s="59">
        <v>43895</v>
      </c>
      <c r="N3" s="60"/>
    </row>
    <row r="4" ht="100" customHeight="1" spans="1:14">
      <c r="A4" s="48">
        <v>405</v>
      </c>
      <c r="B4" s="51"/>
      <c r="C4" s="52"/>
      <c r="D4" s="52" t="s">
        <v>1936</v>
      </c>
      <c r="E4" s="53" t="s">
        <v>1937</v>
      </c>
      <c r="F4" s="54" t="s">
        <v>1938</v>
      </c>
      <c r="G4" s="53" t="s">
        <v>1939</v>
      </c>
      <c r="H4" s="53" t="s">
        <v>1423</v>
      </c>
      <c r="I4" s="53" t="s">
        <v>1940</v>
      </c>
      <c r="J4" s="38" t="s">
        <v>1941</v>
      </c>
      <c r="K4" s="38" t="s">
        <v>26</v>
      </c>
      <c r="L4" s="58" t="s">
        <v>1137</v>
      </c>
      <c r="M4" s="59">
        <v>43895</v>
      </c>
      <c r="N4" s="60"/>
    </row>
    <row r="5" ht="100" customHeight="1" spans="1:14">
      <c r="A5" s="48">
        <v>406</v>
      </c>
      <c r="B5" s="51"/>
      <c r="C5" s="52"/>
      <c r="D5" s="52" t="s">
        <v>1942</v>
      </c>
      <c r="E5" s="53" t="s">
        <v>1943</v>
      </c>
      <c r="F5" s="54" t="s">
        <v>1944</v>
      </c>
      <c r="G5" s="53" t="s">
        <v>1945</v>
      </c>
      <c r="H5" s="53" t="s">
        <v>1946</v>
      </c>
      <c r="I5" s="53" t="s">
        <v>1947</v>
      </c>
      <c r="J5" s="38" t="s">
        <v>1948</v>
      </c>
      <c r="K5" s="38" t="s">
        <v>26</v>
      </c>
      <c r="L5" s="58" t="s">
        <v>1137</v>
      </c>
      <c r="M5" s="59">
        <v>43895</v>
      </c>
      <c r="N5" s="60"/>
    </row>
    <row r="6" ht="100" customHeight="1" spans="1:14">
      <c r="A6" s="48">
        <v>407</v>
      </c>
      <c r="B6" s="51"/>
      <c r="C6" s="52"/>
      <c r="D6" s="52" t="s">
        <v>1949</v>
      </c>
      <c r="E6" s="53" t="s">
        <v>1950</v>
      </c>
      <c r="F6" s="54" t="s">
        <v>1951</v>
      </c>
      <c r="G6" s="53" t="s">
        <v>1952</v>
      </c>
      <c r="H6" s="53" t="s">
        <v>1953</v>
      </c>
      <c r="I6" s="53" t="s">
        <v>1954</v>
      </c>
      <c r="J6" s="38" t="s">
        <v>1955</v>
      </c>
      <c r="K6" s="38" t="s">
        <v>26</v>
      </c>
      <c r="L6" s="58" t="s">
        <v>1137</v>
      </c>
      <c r="M6" s="59">
        <v>43895</v>
      </c>
      <c r="N6" s="60"/>
    </row>
    <row r="7" ht="100" customHeight="1" spans="1:14">
      <c r="A7" s="48">
        <v>408</v>
      </c>
      <c r="B7" s="51"/>
      <c r="C7" s="52"/>
      <c r="D7" s="52" t="s">
        <v>1956</v>
      </c>
      <c r="E7" s="53" t="s">
        <v>1957</v>
      </c>
      <c r="F7" s="54" t="s">
        <v>1958</v>
      </c>
      <c r="G7" s="53" t="s">
        <v>1959</v>
      </c>
      <c r="H7" s="53" t="s">
        <v>1960</v>
      </c>
      <c r="I7" s="53" t="s">
        <v>1961</v>
      </c>
      <c r="J7" s="38" t="s">
        <v>1962</v>
      </c>
      <c r="K7" s="38" t="s">
        <v>26</v>
      </c>
      <c r="L7" s="58" t="s">
        <v>1137</v>
      </c>
      <c r="M7" s="59">
        <v>43895</v>
      </c>
      <c r="N7" s="60"/>
    </row>
    <row r="8" ht="100" customHeight="1" spans="1:14">
      <c r="A8" s="48">
        <v>409</v>
      </c>
      <c r="B8" s="51"/>
      <c r="C8" s="52"/>
      <c r="D8" s="52" t="s">
        <v>1963</v>
      </c>
      <c r="E8" s="53" t="s">
        <v>1964</v>
      </c>
      <c r="F8" s="54" t="s">
        <v>1965</v>
      </c>
      <c r="G8" s="53" t="s">
        <v>1966</v>
      </c>
      <c r="H8" s="53" t="s">
        <v>1907</v>
      </c>
      <c r="I8" s="53" t="s">
        <v>1967</v>
      </c>
      <c r="J8" s="38" t="s">
        <v>1968</v>
      </c>
      <c r="K8" s="38" t="s">
        <v>26</v>
      </c>
      <c r="L8" s="58" t="s">
        <v>1137</v>
      </c>
      <c r="M8" s="59">
        <v>43895</v>
      </c>
      <c r="N8" s="60"/>
    </row>
    <row r="9" ht="100" customHeight="1" spans="1:14">
      <c r="A9" s="48">
        <v>410</v>
      </c>
      <c r="B9" s="51"/>
      <c r="C9" s="52"/>
      <c r="D9" s="52" t="s">
        <v>1969</v>
      </c>
      <c r="E9" s="53" t="s">
        <v>1970</v>
      </c>
      <c r="F9" s="54" t="s">
        <v>1971</v>
      </c>
      <c r="G9" s="53" t="s">
        <v>1972</v>
      </c>
      <c r="H9" s="53" t="s">
        <v>1960</v>
      </c>
      <c r="I9" s="53" t="s">
        <v>1973</v>
      </c>
      <c r="J9" s="38" t="s">
        <v>1974</v>
      </c>
      <c r="K9" s="38" t="s">
        <v>26</v>
      </c>
      <c r="L9" s="58" t="s">
        <v>1137</v>
      </c>
      <c r="M9" s="59">
        <v>43895</v>
      </c>
      <c r="N9" s="60"/>
    </row>
    <row r="10" ht="100" customHeight="1" spans="1:14">
      <c r="A10" s="48">
        <v>411</v>
      </c>
      <c r="B10" s="51"/>
      <c r="C10" s="52"/>
      <c r="D10" s="52" t="s">
        <v>1975</v>
      </c>
      <c r="E10" s="53" t="s">
        <v>1943</v>
      </c>
      <c r="F10" s="54" t="s">
        <v>1976</v>
      </c>
      <c r="G10" s="53" t="s">
        <v>1977</v>
      </c>
      <c r="H10" s="53" t="s">
        <v>1946</v>
      </c>
      <c r="I10" s="53" t="s">
        <v>1978</v>
      </c>
      <c r="J10" s="38" t="s">
        <v>1979</v>
      </c>
      <c r="K10" s="38" t="s">
        <v>26</v>
      </c>
      <c r="L10" s="58" t="s">
        <v>1137</v>
      </c>
      <c r="M10" s="59">
        <v>43895</v>
      </c>
      <c r="N10" s="60"/>
    </row>
    <row r="11" ht="100" customHeight="1" spans="1:14">
      <c r="A11" s="48">
        <v>412</v>
      </c>
      <c r="B11" s="51"/>
      <c r="C11" s="52"/>
      <c r="D11" s="52" t="s">
        <v>1980</v>
      </c>
      <c r="E11" s="53" t="s">
        <v>1981</v>
      </c>
      <c r="F11" s="54" t="s">
        <v>1951</v>
      </c>
      <c r="G11" s="53" t="s">
        <v>1982</v>
      </c>
      <c r="H11" s="53" t="s">
        <v>1953</v>
      </c>
      <c r="I11" s="53" t="s">
        <v>1983</v>
      </c>
      <c r="J11" s="38" t="s">
        <v>1984</v>
      </c>
      <c r="K11" s="38" t="s">
        <v>26</v>
      </c>
      <c r="L11" s="58" t="s">
        <v>1137</v>
      </c>
      <c r="M11" s="59">
        <v>43895</v>
      </c>
      <c r="N11" s="60"/>
    </row>
    <row r="12" ht="100" customHeight="1" spans="1:14">
      <c r="A12" s="48">
        <v>413</v>
      </c>
      <c r="B12" s="51"/>
      <c r="C12" s="52" t="s">
        <v>1985</v>
      </c>
      <c r="D12" s="52" t="s">
        <v>1930</v>
      </c>
      <c r="E12" s="53" t="s">
        <v>1931</v>
      </c>
      <c r="F12" s="54" t="s">
        <v>1932</v>
      </c>
      <c r="G12" s="53" t="s">
        <v>1986</v>
      </c>
      <c r="H12" s="53" t="s">
        <v>1907</v>
      </c>
      <c r="I12" s="53" t="s">
        <v>1934</v>
      </c>
      <c r="J12" s="38" t="s">
        <v>1987</v>
      </c>
      <c r="K12" s="38" t="s">
        <v>26</v>
      </c>
      <c r="L12" s="58" t="s">
        <v>1137</v>
      </c>
      <c r="M12" s="59">
        <v>43895</v>
      </c>
      <c r="N12" s="60"/>
    </row>
    <row r="13" ht="100" customHeight="1" spans="1:14">
      <c r="A13" s="48">
        <v>414</v>
      </c>
      <c r="B13" s="51"/>
      <c r="C13" s="52"/>
      <c r="D13" s="52" t="s">
        <v>1988</v>
      </c>
      <c r="E13" s="53" t="s">
        <v>1937</v>
      </c>
      <c r="F13" s="54" t="s">
        <v>1938</v>
      </c>
      <c r="G13" s="53" t="s">
        <v>1989</v>
      </c>
      <c r="H13" s="53" t="s">
        <v>1423</v>
      </c>
      <c r="I13" s="53" t="s">
        <v>1940</v>
      </c>
      <c r="J13" s="38" t="s">
        <v>1990</v>
      </c>
      <c r="K13" s="38" t="s">
        <v>26</v>
      </c>
      <c r="L13" s="58" t="s">
        <v>1137</v>
      </c>
      <c r="M13" s="59">
        <v>43895</v>
      </c>
      <c r="N13" s="60"/>
    </row>
    <row r="14" ht="100" customHeight="1" spans="1:14">
      <c r="A14" s="48">
        <v>415</v>
      </c>
      <c r="B14" s="51"/>
      <c r="C14" s="52"/>
      <c r="D14" s="52" t="s">
        <v>1991</v>
      </c>
      <c r="E14" s="53" t="s">
        <v>1943</v>
      </c>
      <c r="F14" s="54" t="s">
        <v>1944</v>
      </c>
      <c r="G14" s="53" t="s">
        <v>1992</v>
      </c>
      <c r="H14" s="53" t="s">
        <v>1946</v>
      </c>
      <c r="I14" s="53" t="s">
        <v>1947</v>
      </c>
      <c r="J14" s="38" t="s">
        <v>1993</v>
      </c>
      <c r="K14" s="38" t="s">
        <v>26</v>
      </c>
      <c r="L14" s="58" t="s">
        <v>1137</v>
      </c>
      <c r="M14" s="59">
        <v>43895</v>
      </c>
      <c r="N14" s="60"/>
    </row>
    <row r="15" ht="100" customHeight="1" spans="1:14">
      <c r="A15" s="48"/>
      <c r="B15" s="51"/>
      <c r="C15" s="52"/>
      <c r="D15" s="52" t="s">
        <v>1994</v>
      </c>
      <c r="E15" s="53" t="s">
        <v>1981</v>
      </c>
      <c r="F15" s="54" t="s">
        <v>1951</v>
      </c>
      <c r="G15" s="53" t="s">
        <v>1995</v>
      </c>
      <c r="H15" s="53" t="s">
        <v>1953</v>
      </c>
      <c r="I15" s="53" t="s">
        <v>1983</v>
      </c>
      <c r="J15" s="38"/>
      <c r="K15" s="38"/>
      <c r="L15" s="58"/>
      <c r="M15" s="59"/>
      <c r="N15" s="60"/>
    </row>
    <row r="16" ht="100" customHeight="1" spans="1:14">
      <c r="A16" s="48">
        <v>416</v>
      </c>
      <c r="B16" s="51"/>
      <c r="C16" s="52"/>
      <c r="D16" s="52" t="s">
        <v>1956</v>
      </c>
      <c r="E16" s="53" t="s">
        <v>1957</v>
      </c>
      <c r="F16" s="54" t="s">
        <v>1958</v>
      </c>
      <c r="G16" s="53" t="s">
        <v>1996</v>
      </c>
      <c r="H16" s="53" t="s">
        <v>1997</v>
      </c>
      <c r="I16" s="53" t="s">
        <v>1998</v>
      </c>
      <c r="J16" s="38" t="s">
        <v>1999</v>
      </c>
      <c r="K16" s="38" t="s">
        <v>26</v>
      </c>
      <c r="L16" s="58" t="s">
        <v>1137</v>
      </c>
      <c r="M16" s="59">
        <v>43895</v>
      </c>
      <c r="N16" s="60"/>
    </row>
    <row r="17" ht="100" customHeight="1" spans="1:14">
      <c r="A17" s="48">
        <v>417</v>
      </c>
      <c r="B17" s="51"/>
      <c r="C17" s="52"/>
      <c r="D17" s="52" t="s">
        <v>1963</v>
      </c>
      <c r="E17" s="53" t="s">
        <v>1964</v>
      </c>
      <c r="F17" s="54" t="s">
        <v>1965</v>
      </c>
      <c r="G17" s="53" t="s">
        <v>2000</v>
      </c>
      <c r="H17" s="53" t="s">
        <v>1907</v>
      </c>
      <c r="I17" s="53" t="s">
        <v>1967</v>
      </c>
      <c r="J17" s="38" t="s">
        <v>2001</v>
      </c>
      <c r="K17" s="38" t="s">
        <v>26</v>
      </c>
      <c r="L17" s="58" t="s">
        <v>1137</v>
      </c>
      <c r="M17" s="59">
        <v>43895</v>
      </c>
      <c r="N17" s="60"/>
    </row>
    <row r="18" ht="100" customHeight="1" spans="1:14">
      <c r="A18" s="48">
        <v>418</v>
      </c>
      <c r="B18" s="51"/>
      <c r="C18" s="52"/>
      <c r="D18" s="52" t="s">
        <v>1969</v>
      </c>
      <c r="E18" s="53" t="s">
        <v>1970</v>
      </c>
      <c r="F18" s="54" t="s">
        <v>1971</v>
      </c>
      <c r="G18" s="53" t="s">
        <v>2002</v>
      </c>
      <c r="H18" s="53" t="s">
        <v>1785</v>
      </c>
      <c r="I18" s="53" t="s">
        <v>2003</v>
      </c>
      <c r="J18" s="38" t="s">
        <v>2004</v>
      </c>
      <c r="K18" s="38" t="s">
        <v>26</v>
      </c>
      <c r="L18" s="58" t="s">
        <v>1137</v>
      </c>
      <c r="M18" s="59">
        <v>43895</v>
      </c>
      <c r="N18" s="60"/>
    </row>
    <row r="19" ht="100" customHeight="1" spans="1:14">
      <c r="A19" s="48">
        <v>419</v>
      </c>
      <c r="B19" s="51"/>
      <c r="C19" s="52"/>
      <c r="D19" s="52" t="s">
        <v>1975</v>
      </c>
      <c r="E19" s="53" t="s">
        <v>1943</v>
      </c>
      <c r="F19" s="54" t="s">
        <v>1976</v>
      </c>
      <c r="G19" s="53" t="s">
        <v>2005</v>
      </c>
      <c r="H19" s="53" t="s">
        <v>1946</v>
      </c>
      <c r="I19" s="53" t="s">
        <v>2006</v>
      </c>
      <c r="J19" s="38" t="s">
        <v>2007</v>
      </c>
      <c r="K19" s="38" t="s">
        <v>26</v>
      </c>
      <c r="L19" s="58" t="s">
        <v>1137</v>
      </c>
      <c r="M19" s="59">
        <v>43895</v>
      </c>
      <c r="N19" s="60"/>
    </row>
    <row r="20" ht="100" customHeight="1" spans="1:14">
      <c r="A20" s="48">
        <v>420</v>
      </c>
      <c r="B20" s="51"/>
      <c r="C20" s="52"/>
      <c r="D20" s="52" t="s">
        <v>1980</v>
      </c>
      <c r="E20" s="53" t="s">
        <v>1981</v>
      </c>
      <c r="F20" s="54" t="s">
        <v>1951</v>
      </c>
      <c r="G20" s="53" t="s">
        <v>1995</v>
      </c>
      <c r="H20" s="53" t="s">
        <v>1953</v>
      </c>
      <c r="I20" s="53" t="s">
        <v>1983</v>
      </c>
      <c r="J20" s="38" t="s">
        <v>2008</v>
      </c>
      <c r="K20" s="38" t="s">
        <v>26</v>
      </c>
      <c r="L20" s="58" t="s">
        <v>1137</v>
      </c>
      <c r="M20" s="59">
        <v>43895</v>
      </c>
      <c r="N20" s="60"/>
    </row>
  </sheetData>
  <mergeCells count="5">
    <mergeCell ref="A1:E1"/>
    <mergeCell ref="K1:N1"/>
    <mergeCell ref="B3:B20"/>
    <mergeCell ref="C3:C11"/>
    <mergeCell ref="C12:C20"/>
  </mergeCells>
  <pageMargins left="0.75" right="0.75" top="1" bottom="1" header="0.5" footer="0.5"/>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4"/>
  <sheetViews>
    <sheetView zoomScale="70" zoomScaleNormal="70" topLeftCell="A10" workbookViewId="0">
      <selection activeCell="H5" sqref="H5"/>
    </sheetView>
  </sheetViews>
  <sheetFormatPr defaultColWidth="9.02654867256637" defaultRowHeight="13.5"/>
  <cols>
    <col min="1" max="1" width="9.20353982300885" customWidth="1"/>
    <col min="3" max="3" width="12.9911504424779" customWidth="1"/>
    <col min="4" max="4" width="18.8672566371681" customWidth="1"/>
    <col min="5" max="5" width="22.0973451327434" customWidth="1"/>
    <col min="6" max="6" width="24.0884955752212" customWidth="1"/>
    <col min="7" max="7" width="38.1327433628319" customWidth="1"/>
    <col min="8" max="10" width="27.7787610619469" customWidth="1"/>
  </cols>
  <sheetData>
    <row r="1" ht="23.25" spans="1:14">
      <c r="A1" s="45" t="s">
        <v>0</v>
      </c>
      <c r="B1" s="46"/>
      <c r="C1" s="46"/>
      <c r="D1" s="47"/>
      <c r="E1" s="46"/>
      <c r="F1" s="46" t="s">
        <v>1</v>
      </c>
      <c r="G1" s="46" t="s">
        <v>2</v>
      </c>
      <c r="H1" s="46"/>
      <c r="I1" s="46"/>
      <c r="J1" s="46"/>
      <c r="K1" s="46" t="s">
        <v>3</v>
      </c>
      <c r="L1" s="46"/>
      <c r="M1" s="46"/>
      <c r="N1" s="56"/>
    </row>
    <row r="2" ht="33.7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78.75" spans="1:14">
      <c r="A3" s="48">
        <v>264</v>
      </c>
      <c r="B3" s="51"/>
      <c r="C3" s="74" t="s">
        <v>1212</v>
      </c>
      <c r="D3" s="74" t="s">
        <v>1213</v>
      </c>
      <c r="E3" s="69" t="s">
        <v>1214</v>
      </c>
      <c r="F3" s="44" t="s">
        <v>1215</v>
      </c>
      <c r="G3" s="69" t="s">
        <v>1216</v>
      </c>
      <c r="H3" s="69" t="s">
        <v>1217</v>
      </c>
      <c r="I3" s="69" t="s">
        <v>1218</v>
      </c>
      <c r="J3" s="38" t="s">
        <v>1219</v>
      </c>
      <c r="K3" s="38" t="s">
        <v>26</v>
      </c>
      <c r="L3" s="49" t="s">
        <v>27</v>
      </c>
      <c r="M3" s="59">
        <v>43895</v>
      </c>
      <c r="N3" s="60"/>
    </row>
    <row r="4" ht="78.75" spans="1:14">
      <c r="A4" s="48">
        <v>265</v>
      </c>
      <c r="B4" s="51"/>
      <c r="C4" s="74"/>
      <c r="D4" s="76" t="s">
        <v>1220</v>
      </c>
      <c r="E4" s="69" t="s">
        <v>1221</v>
      </c>
      <c r="F4" s="44" t="s">
        <v>1222</v>
      </c>
      <c r="G4" s="69" t="s">
        <v>1223</v>
      </c>
      <c r="H4" s="69" t="s">
        <v>1224</v>
      </c>
      <c r="I4" s="69" t="s">
        <v>1225</v>
      </c>
      <c r="J4" s="38" t="s">
        <v>1226</v>
      </c>
      <c r="K4" s="38" t="s">
        <v>26</v>
      </c>
      <c r="L4" s="49" t="s">
        <v>27</v>
      </c>
      <c r="M4" s="59">
        <v>43895</v>
      </c>
      <c r="N4" s="60"/>
    </row>
    <row r="5" ht="95" customHeight="1" spans="1:14">
      <c r="A5" s="48">
        <v>266</v>
      </c>
      <c r="B5" s="51"/>
      <c r="C5" s="74"/>
      <c r="D5" s="76" t="s">
        <v>1227</v>
      </c>
      <c r="E5" s="69" t="s">
        <v>1228</v>
      </c>
      <c r="F5" s="44" t="s">
        <v>1229</v>
      </c>
      <c r="G5" s="69" t="s">
        <v>1230</v>
      </c>
      <c r="H5" s="69" t="s">
        <v>1231</v>
      </c>
      <c r="I5" s="69" t="s">
        <v>1232</v>
      </c>
      <c r="J5" s="38" t="s">
        <v>1233</v>
      </c>
      <c r="K5" s="38" t="s">
        <v>26</v>
      </c>
      <c r="L5" s="49" t="s">
        <v>27</v>
      </c>
      <c r="M5" s="59">
        <v>43895</v>
      </c>
      <c r="N5" s="60"/>
    </row>
    <row r="6" ht="94" customHeight="1" spans="1:14">
      <c r="A6" s="48">
        <v>267</v>
      </c>
      <c r="B6" s="51"/>
      <c r="C6" s="74"/>
      <c r="D6" s="76" t="s">
        <v>1234</v>
      </c>
      <c r="E6" s="69" t="s">
        <v>1235</v>
      </c>
      <c r="F6" s="44" t="s">
        <v>1236</v>
      </c>
      <c r="G6" s="69" t="s">
        <v>1237</v>
      </c>
      <c r="H6" s="69" t="s">
        <v>1238</v>
      </c>
      <c r="I6" s="69" t="s">
        <v>1239</v>
      </c>
      <c r="J6" s="38" t="s">
        <v>1240</v>
      </c>
      <c r="K6" s="38" t="s">
        <v>26</v>
      </c>
      <c r="L6" s="49" t="s">
        <v>27</v>
      </c>
      <c r="M6" s="59">
        <v>43895</v>
      </c>
      <c r="N6" s="60"/>
    </row>
    <row r="7" ht="67.5" spans="1:14">
      <c r="A7" s="48">
        <v>268</v>
      </c>
      <c r="B7" s="51"/>
      <c r="C7" s="74"/>
      <c r="D7" s="76" t="s">
        <v>1241</v>
      </c>
      <c r="E7" s="69" t="s">
        <v>1242</v>
      </c>
      <c r="F7" s="44" t="s">
        <v>1243</v>
      </c>
      <c r="G7" s="69" t="s">
        <v>1244</v>
      </c>
      <c r="H7" s="69" t="s">
        <v>1245</v>
      </c>
      <c r="I7" s="69" t="s">
        <v>1246</v>
      </c>
      <c r="J7" s="38" t="s">
        <v>1247</v>
      </c>
      <c r="K7" s="38" t="s">
        <v>26</v>
      </c>
      <c r="L7" s="49" t="s">
        <v>27</v>
      </c>
      <c r="M7" s="59">
        <v>43895</v>
      </c>
      <c r="N7" s="60"/>
    </row>
    <row r="8" ht="67.5" spans="1:14">
      <c r="A8" s="48">
        <v>269</v>
      </c>
      <c r="B8" s="51"/>
      <c r="C8" s="74"/>
      <c r="D8" s="76" t="s">
        <v>1248</v>
      </c>
      <c r="E8" s="69" t="s">
        <v>1235</v>
      </c>
      <c r="F8" s="44" t="s">
        <v>1249</v>
      </c>
      <c r="G8" s="69" t="s">
        <v>1250</v>
      </c>
      <c r="H8" s="69" t="s">
        <v>1251</v>
      </c>
      <c r="I8" s="69" t="s">
        <v>1252</v>
      </c>
      <c r="J8" s="38" t="s">
        <v>1253</v>
      </c>
      <c r="K8" s="38" t="s">
        <v>26</v>
      </c>
      <c r="L8" s="49" t="s">
        <v>27</v>
      </c>
      <c r="M8" s="59">
        <v>43895</v>
      </c>
      <c r="N8" s="60"/>
    </row>
    <row r="9" ht="87" customHeight="1" spans="1:14">
      <c r="A9" s="48">
        <v>270</v>
      </c>
      <c r="B9" s="51"/>
      <c r="C9" s="74"/>
      <c r="D9" s="76" t="s">
        <v>1254</v>
      </c>
      <c r="E9" s="69" t="s">
        <v>1228</v>
      </c>
      <c r="F9" s="44" t="s">
        <v>1229</v>
      </c>
      <c r="G9" s="69" t="s">
        <v>1255</v>
      </c>
      <c r="H9" s="69" t="s">
        <v>1231</v>
      </c>
      <c r="I9" s="69" t="s">
        <v>1256</v>
      </c>
      <c r="J9" s="38" t="s">
        <v>1257</v>
      </c>
      <c r="K9" s="38" t="s">
        <v>26</v>
      </c>
      <c r="L9" s="49" t="s">
        <v>27</v>
      </c>
      <c r="M9" s="59">
        <v>43895</v>
      </c>
      <c r="N9" s="60"/>
    </row>
    <row r="10" ht="78.75" spans="1:14">
      <c r="A10" s="48">
        <v>271</v>
      </c>
      <c r="B10" s="51"/>
      <c r="C10" s="74" t="s">
        <v>1258</v>
      </c>
      <c r="D10" s="74" t="s">
        <v>1259</v>
      </c>
      <c r="E10" s="69" t="s">
        <v>1260</v>
      </c>
      <c r="F10" s="44" t="s">
        <v>1215</v>
      </c>
      <c r="G10" s="69" t="s">
        <v>1261</v>
      </c>
      <c r="H10" s="69" t="s">
        <v>1217</v>
      </c>
      <c r="I10" s="69" t="s">
        <v>1218</v>
      </c>
      <c r="J10" s="38" t="s">
        <v>1262</v>
      </c>
      <c r="K10" s="38" t="s">
        <v>26</v>
      </c>
      <c r="L10" s="49" t="s">
        <v>27</v>
      </c>
      <c r="M10" s="59">
        <v>43895</v>
      </c>
      <c r="N10" s="60"/>
    </row>
    <row r="11" ht="78.75" spans="1:14">
      <c r="A11" s="48">
        <v>272</v>
      </c>
      <c r="B11" s="51"/>
      <c r="C11" s="74"/>
      <c r="D11" s="76" t="s">
        <v>1220</v>
      </c>
      <c r="E11" s="69" t="s">
        <v>1221</v>
      </c>
      <c r="F11" s="44" t="s">
        <v>1222</v>
      </c>
      <c r="G11" s="69" t="s">
        <v>1223</v>
      </c>
      <c r="H11" s="69" t="s">
        <v>1224</v>
      </c>
      <c r="I11" s="69" t="s">
        <v>1225</v>
      </c>
      <c r="J11" s="38" t="s">
        <v>1263</v>
      </c>
      <c r="K11" s="38" t="s">
        <v>26</v>
      </c>
      <c r="L11" s="49" t="s">
        <v>27</v>
      </c>
      <c r="M11" s="59">
        <v>43895</v>
      </c>
      <c r="N11" s="60"/>
    </row>
    <row r="12" ht="78.75" spans="1:14">
      <c r="A12" s="48">
        <v>273</v>
      </c>
      <c r="B12" s="51"/>
      <c r="C12" s="74"/>
      <c r="D12" s="76" t="s">
        <v>1227</v>
      </c>
      <c r="E12" s="69" t="s">
        <v>1228</v>
      </c>
      <c r="F12" s="44" t="s">
        <v>1229</v>
      </c>
      <c r="G12" s="69" t="s">
        <v>1230</v>
      </c>
      <c r="H12" s="69" t="s">
        <v>1231</v>
      </c>
      <c r="I12" s="69" t="s">
        <v>1232</v>
      </c>
      <c r="J12" s="38" t="s">
        <v>1264</v>
      </c>
      <c r="K12" s="38" t="s">
        <v>26</v>
      </c>
      <c r="L12" s="49" t="s">
        <v>27</v>
      </c>
      <c r="M12" s="59">
        <v>43895</v>
      </c>
      <c r="N12" s="60"/>
    </row>
    <row r="13" ht="78.75" spans="1:14">
      <c r="A13" s="48">
        <v>274</v>
      </c>
      <c r="B13" s="51"/>
      <c r="C13" s="74"/>
      <c r="D13" s="76" t="s">
        <v>1234</v>
      </c>
      <c r="E13" s="69" t="s">
        <v>1235</v>
      </c>
      <c r="F13" s="44" t="s">
        <v>1236</v>
      </c>
      <c r="G13" s="69" t="s">
        <v>1237</v>
      </c>
      <c r="H13" s="69" t="s">
        <v>1238</v>
      </c>
      <c r="I13" s="69" t="s">
        <v>1239</v>
      </c>
      <c r="J13" s="38" t="s">
        <v>1265</v>
      </c>
      <c r="K13" s="38" t="s">
        <v>26</v>
      </c>
      <c r="L13" s="49" t="s">
        <v>27</v>
      </c>
      <c r="M13" s="59">
        <v>43895</v>
      </c>
      <c r="N13" s="60"/>
    </row>
    <row r="14" ht="67.5" spans="1:14">
      <c r="A14" s="48">
        <v>275</v>
      </c>
      <c r="B14" s="51"/>
      <c r="C14" s="74"/>
      <c r="D14" s="76" t="s">
        <v>1241</v>
      </c>
      <c r="E14" s="69" t="s">
        <v>1242</v>
      </c>
      <c r="F14" s="44" t="s">
        <v>1243</v>
      </c>
      <c r="G14" s="69" t="s">
        <v>1244</v>
      </c>
      <c r="H14" s="69" t="s">
        <v>1245</v>
      </c>
      <c r="I14" s="69" t="s">
        <v>1246</v>
      </c>
      <c r="J14" s="38" t="s">
        <v>1266</v>
      </c>
      <c r="K14" s="38" t="s">
        <v>26</v>
      </c>
      <c r="L14" s="49" t="s">
        <v>27</v>
      </c>
      <c r="M14" s="59">
        <v>43895</v>
      </c>
      <c r="N14" s="60"/>
    </row>
  </sheetData>
  <mergeCells count="5">
    <mergeCell ref="A1:E1"/>
    <mergeCell ref="K1:N1"/>
    <mergeCell ref="B3:B14"/>
    <mergeCell ref="C3:C9"/>
    <mergeCell ref="C10:C14"/>
  </mergeCells>
  <pageMargins left="0.75" right="0.75" top="1" bottom="1" header="0.5" footer="0.5"/>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31"/>
  <sheetViews>
    <sheetView topLeftCell="D1" workbookViewId="0">
      <selection activeCell="H5" sqref="H5"/>
    </sheetView>
  </sheetViews>
  <sheetFormatPr defaultColWidth="9.02654867256637" defaultRowHeight="13.5"/>
  <cols>
    <col min="4" max="4" width="12.4159292035398" customWidth="1"/>
    <col min="5" max="5" width="25.9646017699115" customWidth="1"/>
    <col min="7" max="7" width="37.3805309734513" customWidth="1"/>
    <col min="9" max="9" width="27.8230088495575" customWidth="1"/>
  </cols>
  <sheetData>
    <row r="1" ht="45.7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421</v>
      </c>
      <c r="B3" s="51"/>
      <c r="C3" s="52" t="s">
        <v>2009</v>
      </c>
      <c r="D3" s="52" t="s">
        <v>2010</v>
      </c>
      <c r="E3" s="53" t="s">
        <v>2011</v>
      </c>
      <c r="F3" s="54" t="s">
        <v>2012</v>
      </c>
      <c r="G3" s="53" t="s">
        <v>2013</v>
      </c>
      <c r="H3" s="53" t="s">
        <v>2014</v>
      </c>
      <c r="I3" s="53" t="s">
        <v>2015</v>
      </c>
      <c r="J3" s="38" t="s">
        <v>2016</v>
      </c>
      <c r="K3" s="38" t="s">
        <v>26</v>
      </c>
      <c r="L3" s="58" t="s">
        <v>1137</v>
      </c>
      <c r="M3" s="59">
        <v>43895</v>
      </c>
      <c r="N3" s="60"/>
    </row>
    <row r="4" ht="100" customHeight="1" spans="1:14">
      <c r="A4" s="48">
        <v>422</v>
      </c>
      <c r="B4" s="51"/>
      <c r="C4" s="52"/>
      <c r="D4" s="52" t="s">
        <v>2017</v>
      </c>
      <c r="E4" s="53" t="s">
        <v>2018</v>
      </c>
      <c r="F4" s="54" t="s">
        <v>2019</v>
      </c>
      <c r="G4" s="53" t="s">
        <v>2020</v>
      </c>
      <c r="H4" s="53" t="s">
        <v>2021</v>
      </c>
      <c r="I4" s="53" t="s">
        <v>2022</v>
      </c>
      <c r="J4" s="38" t="s">
        <v>2023</v>
      </c>
      <c r="K4" s="38" t="s">
        <v>26</v>
      </c>
      <c r="L4" s="58" t="s">
        <v>1137</v>
      </c>
      <c r="M4" s="59">
        <v>43895</v>
      </c>
      <c r="N4" s="60"/>
    </row>
    <row r="5" ht="100" customHeight="1" spans="1:14">
      <c r="A5" s="48">
        <v>423</v>
      </c>
      <c r="B5" s="51"/>
      <c r="C5" s="52"/>
      <c r="D5" s="52" t="s">
        <v>2024</v>
      </c>
      <c r="E5" s="53" t="s">
        <v>2025</v>
      </c>
      <c r="F5" s="54" t="s">
        <v>2026</v>
      </c>
      <c r="G5" s="53" t="s">
        <v>2027</v>
      </c>
      <c r="H5" s="53" t="s">
        <v>1430</v>
      </c>
      <c r="I5" s="53" t="s">
        <v>2028</v>
      </c>
      <c r="J5" s="38" t="s">
        <v>2029</v>
      </c>
      <c r="K5" s="38" t="s">
        <v>26</v>
      </c>
      <c r="L5" s="58" t="s">
        <v>1137</v>
      </c>
      <c r="M5" s="59">
        <v>43895</v>
      </c>
      <c r="N5" s="60"/>
    </row>
    <row r="6" ht="100" customHeight="1" spans="1:14">
      <c r="A6" s="48">
        <v>424</v>
      </c>
      <c r="B6" s="51"/>
      <c r="C6" s="52"/>
      <c r="D6" s="52" t="s">
        <v>2030</v>
      </c>
      <c r="E6" s="53" t="s">
        <v>2031</v>
      </c>
      <c r="F6" s="54" t="s">
        <v>2032</v>
      </c>
      <c r="G6" s="53" t="s">
        <v>2033</v>
      </c>
      <c r="H6" s="53" t="s">
        <v>2014</v>
      </c>
      <c r="I6" s="53" t="s">
        <v>2034</v>
      </c>
      <c r="J6" s="38" t="s">
        <v>2035</v>
      </c>
      <c r="K6" s="38" t="s">
        <v>26</v>
      </c>
      <c r="L6" s="58" t="s">
        <v>1137</v>
      </c>
      <c r="M6" s="59">
        <v>43895</v>
      </c>
      <c r="N6" s="60"/>
    </row>
    <row r="7" ht="100" customHeight="1" spans="1:14">
      <c r="A7" s="48">
        <v>425</v>
      </c>
      <c r="B7" s="51"/>
      <c r="C7" s="52"/>
      <c r="D7" s="52" t="s">
        <v>2036</v>
      </c>
      <c r="E7" s="53" t="s">
        <v>2018</v>
      </c>
      <c r="F7" s="54" t="s">
        <v>2037</v>
      </c>
      <c r="G7" s="53" t="s">
        <v>2020</v>
      </c>
      <c r="H7" s="53" t="s">
        <v>2021</v>
      </c>
      <c r="I7" s="53" t="s">
        <v>2038</v>
      </c>
      <c r="J7" s="38" t="s">
        <v>2039</v>
      </c>
      <c r="K7" s="38" t="s">
        <v>26</v>
      </c>
      <c r="L7" s="58" t="s">
        <v>1137</v>
      </c>
      <c r="M7" s="59">
        <v>43895</v>
      </c>
      <c r="N7" s="60"/>
    </row>
    <row r="8" ht="100" customHeight="1" spans="1:14">
      <c r="A8" s="48">
        <v>426</v>
      </c>
      <c r="B8" s="51"/>
      <c r="C8" s="52"/>
      <c r="D8" s="52" t="s">
        <v>2040</v>
      </c>
      <c r="E8" s="53" t="s">
        <v>2025</v>
      </c>
      <c r="F8" s="54" t="s">
        <v>2041</v>
      </c>
      <c r="G8" s="53" t="s">
        <v>2027</v>
      </c>
      <c r="H8" s="53" t="s">
        <v>1430</v>
      </c>
      <c r="I8" s="53" t="s">
        <v>2042</v>
      </c>
      <c r="J8" s="38" t="s">
        <v>2043</v>
      </c>
      <c r="K8" s="38" t="s">
        <v>26</v>
      </c>
      <c r="L8" s="58" t="s">
        <v>1137</v>
      </c>
      <c r="M8" s="59">
        <v>43895</v>
      </c>
      <c r="N8" s="60"/>
    </row>
    <row r="9" ht="100" customHeight="1" spans="1:14">
      <c r="A9" s="48">
        <v>427</v>
      </c>
      <c r="B9" s="51"/>
      <c r="C9" s="52"/>
      <c r="D9" s="52" t="s">
        <v>2044</v>
      </c>
      <c r="E9" s="53" t="s">
        <v>2031</v>
      </c>
      <c r="F9" s="54" t="s">
        <v>2045</v>
      </c>
      <c r="G9" s="53" t="s">
        <v>2046</v>
      </c>
      <c r="H9" s="53" t="s">
        <v>2014</v>
      </c>
      <c r="I9" s="53" t="s">
        <v>2047</v>
      </c>
      <c r="J9" s="38" t="s">
        <v>2048</v>
      </c>
      <c r="K9" s="38" t="s">
        <v>26</v>
      </c>
      <c r="L9" s="58" t="s">
        <v>1137</v>
      </c>
      <c r="M9" s="59">
        <v>43895</v>
      </c>
      <c r="N9" s="60"/>
    </row>
    <row r="10" ht="100" customHeight="1" spans="1:14">
      <c r="A10" s="48">
        <v>428</v>
      </c>
      <c r="B10" s="51"/>
      <c r="C10" s="52"/>
      <c r="D10" s="52" t="s">
        <v>2049</v>
      </c>
      <c r="E10" s="53" t="s">
        <v>2031</v>
      </c>
      <c r="F10" s="54" t="s">
        <v>2050</v>
      </c>
      <c r="G10" s="53" t="s">
        <v>2051</v>
      </c>
      <c r="H10" s="53" t="s">
        <v>2014</v>
      </c>
      <c r="I10" s="53" t="s">
        <v>2052</v>
      </c>
      <c r="J10" s="38" t="s">
        <v>2053</v>
      </c>
      <c r="K10" s="38" t="s">
        <v>26</v>
      </c>
      <c r="L10" s="58" t="s">
        <v>1137</v>
      </c>
      <c r="M10" s="59">
        <v>43895</v>
      </c>
      <c r="N10" s="60"/>
    </row>
    <row r="11" ht="100" customHeight="1" spans="1:14">
      <c r="A11" s="48">
        <v>429</v>
      </c>
      <c r="B11" s="51"/>
      <c r="C11" s="52"/>
      <c r="D11" s="52" t="s">
        <v>2054</v>
      </c>
      <c r="E11" s="53" t="s">
        <v>2018</v>
      </c>
      <c r="F11" s="54" t="s">
        <v>2037</v>
      </c>
      <c r="G11" s="53" t="s">
        <v>2055</v>
      </c>
      <c r="H11" s="53" t="s">
        <v>2021</v>
      </c>
      <c r="I11" s="53" t="s">
        <v>2056</v>
      </c>
      <c r="J11" s="38" t="s">
        <v>2057</v>
      </c>
      <c r="K11" s="38" t="s">
        <v>26</v>
      </c>
      <c r="L11" s="58" t="s">
        <v>1137</v>
      </c>
      <c r="M11" s="59">
        <v>43895</v>
      </c>
      <c r="N11" s="60"/>
    </row>
    <row r="12" ht="100" customHeight="1" spans="1:14">
      <c r="A12" s="48">
        <v>430</v>
      </c>
      <c r="B12" s="51"/>
      <c r="C12" s="52" t="s">
        <v>2058</v>
      </c>
      <c r="D12" s="52" t="s">
        <v>2010</v>
      </c>
      <c r="E12" s="53" t="s">
        <v>2011</v>
      </c>
      <c r="F12" s="54" t="s">
        <v>2012</v>
      </c>
      <c r="G12" s="53" t="s">
        <v>2059</v>
      </c>
      <c r="H12" s="53" t="s">
        <v>2014</v>
      </c>
      <c r="I12" s="53" t="s">
        <v>2015</v>
      </c>
      <c r="J12" s="38" t="s">
        <v>2060</v>
      </c>
      <c r="K12" s="38" t="s">
        <v>26</v>
      </c>
      <c r="L12" s="58" t="s">
        <v>1137</v>
      </c>
      <c r="M12" s="59">
        <v>43895</v>
      </c>
      <c r="N12" s="60"/>
    </row>
    <row r="13" ht="100" customHeight="1" spans="1:14">
      <c r="A13" s="48">
        <v>431</v>
      </c>
      <c r="B13" s="51"/>
      <c r="C13" s="52"/>
      <c r="D13" s="52" t="s">
        <v>2017</v>
      </c>
      <c r="E13" s="53" t="s">
        <v>2018</v>
      </c>
      <c r="F13" s="54" t="s">
        <v>2019</v>
      </c>
      <c r="G13" s="53" t="s">
        <v>2061</v>
      </c>
      <c r="H13" s="53" t="s">
        <v>2021</v>
      </c>
      <c r="I13" s="53" t="s">
        <v>2062</v>
      </c>
      <c r="J13" s="38" t="s">
        <v>2063</v>
      </c>
      <c r="K13" s="38" t="s">
        <v>26</v>
      </c>
      <c r="L13" s="58" t="s">
        <v>1137</v>
      </c>
      <c r="M13" s="59">
        <v>43895</v>
      </c>
      <c r="N13" s="60"/>
    </row>
    <row r="14" ht="100" customHeight="1" spans="1:14">
      <c r="A14" s="48">
        <v>432</v>
      </c>
      <c r="B14" s="51"/>
      <c r="C14" s="52"/>
      <c r="D14" s="52" t="s">
        <v>2024</v>
      </c>
      <c r="E14" s="53" t="s">
        <v>2025</v>
      </c>
      <c r="F14" s="54" t="s">
        <v>2026</v>
      </c>
      <c r="G14" s="53" t="s">
        <v>2064</v>
      </c>
      <c r="H14" s="53" t="s">
        <v>1430</v>
      </c>
      <c r="I14" s="53" t="s">
        <v>2065</v>
      </c>
      <c r="J14" s="38" t="s">
        <v>2066</v>
      </c>
      <c r="K14" s="38" t="s">
        <v>26</v>
      </c>
      <c r="L14" s="58" t="s">
        <v>1137</v>
      </c>
      <c r="M14" s="59">
        <v>43895</v>
      </c>
      <c r="N14" s="60"/>
    </row>
    <row r="15" ht="100" customHeight="1" spans="1:14">
      <c r="A15" s="48">
        <v>433</v>
      </c>
      <c r="B15" s="51"/>
      <c r="C15" s="52"/>
      <c r="D15" s="52" t="s">
        <v>2030</v>
      </c>
      <c r="E15" s="53" t="s">
        <v>2031</v>
      </c>
      <c r="F15" s="54" t="s">
        <v>2032</v>
      </c>
      <c r="G15" s="53" t="s">
        <v>2067</v>
      </c>
      <c r="H15" s="53" t="s">
        <v>2014</v>
      </c>
      <c r="I15" s="53" t="s">
        <v>2034</v>
      </c>
      <c r="J15" s="38" t="s">
        <v>2068</v>
      </c>
      <c r="K15" s="38" t="s">
        <v>26</v>
      </c>
      <c r="L15" s="58" t="s">
        <v>1137</v>
      </c>
      <c r="M15" s="59">
        <v>43895</v>
      </c>
      <c r="N15" s="60"/>
    </row>
    <row r="16" ht="100" customHeight="1" spans="1:14">
      <c r="A16" s="48">
        <v>434</v>
      </c>
      <c r="B16" s="51"/>
      <c r="C16" s="52"/>
      <c r="D16" s="52" t="s">
        <v>2069</v>
      </c>
      <c r="E16" s="53" t="s">
        <v>2031</v>
      </c>
      <c r="F16" s="54" t="s">
        <v>2050</v>
      </c>
      <c r="G16" s="53" t="s">
        <v>2070</v>
      </c>
      <c r="H16" s="53" t="s">
        <v>2014</v>
      </c>
      <c r="I16" s="53" t="s">
        <v>2071</v>
      </c>
      <c r="J16" s="38" t="s">
        <v>2072</v>
      </c>
      <c r="K16" s="38" t="s">
        <v>26</v>
      </c>
      <c r="L16" s="58" t="s">
        <v>1137</v>
      </c>
      <c r="M16" s="59">
        <v>43895</v>
      </c>
      <c r="N16" s="60"/>
    </row>
    <row r="17" ht="100" customHeight="1" spans="1:14">
      <c r="A17" s="48">
        <v>435</v>
      </c>
      <c r="B17" s="51"/>
      <c r="C17" s="52"/>
      <c r="D17" s="52" t="s">
        <v>2073</v>
      </c>
      <c r="E17" s="53" t="s">
        <v>2018</v>
      </c>
      <c r="F17" s="54" t="s">
        <v>2037</v>
      </c>
      <c r="G17" s="53" t="s">
        <v>2074</v>
      </c>
      <c r="H17" s="53" t="s">
        <v>2021</v>
      </c>
      <c r="I17" s="53" t="s">
        <v>2056</v>
      </c>
      <c r="J17" s="38" t="s">
        <v>2075</v>
      </c>
      <c r="K17" s="38" t="s">
        <v>26</v>
      </c>
      <c r="L17" s="58" t="s">
        <v>1137</v>
      </c>
      <c r="M17" s="59">
        <v>43895</v>
      </c>
      <c r="N17" s="60"/>
    </row>
    <row r="18" ht="100" customHeight="1" spans="1:14">
      <c r="A18" s="48">
        <v>436</v>
      </c>
      <c r="B18" s="51"/>
      <c r="C18" s="52" t="s">
        <v>2076</v>
      </c>
      <c r="D18" s="52" t="s">
        <v>2077</v>
      </c>
      <c r="E18" s="53" t="s">
        <v>2078</v>
      </c>
      <c r="F18" s="54" t="s">
        <v>2079</v>
      </c>
      <c r="G18" s="53" t="s">
        <v>2080</v>
      </c>
      <c r="H18" s="53" t="s">
        <v>2021</v>
      </c>
      <c r="I18" s="53" t="s">
        <v>2015</v>
      </c>
      <c r="J18" s="38" t="s">
        <v>2081</v>
      </c>
      <c r="K18" s="38" t="s">
        <v>26</v>
      </c>
      <c r="L18" s="58" t="s">
        <v>1137</v>
      </c>
      <c r="M18" s="59">
        <v>43895</v>
      </c>
      <c r="N18" s="60"/>
    </row>
    <row r="19" ht="100" customHeight="1" spans="1:14">
      <c r="A19" s="48">
        <v>437</v>
      </c>
      <c r="B19" s="51"/>
      <c r="C19" s="52"/>
      <c r="D19" s="52" t="s">
        <v>2082</v>
      </c>
      <c r="E19" s="53" t="s">
        <v>2025</v>
      </c>
      <c r="F19" s="54" t="s">
        <v>2026</v>
      </c>
      <c r="G19" s="53" t="s">
        <v>2083</v>
      </c>
      <c r="H19" s="53" t="s">
        <v>1430</v>
      </c>
      <c r="I19" s="53" t="s">
        <v>2084</v>
      </c>
      <c r="J19" s="38" t="s">
        <v>2085</v>
      </c>
      <c r="K19" s="38" t="s">
        <v>26</v>
      </c>
      <c r="L19" s="58" t="s">
        <v>1137</v>
      </c>
      <c r="M19" s="59">
        <v>43895</v>
      </c>
      <c r="N19" s="60"/>
    </row>
    <row r="20" ht="100" customHeight="1" spans="1:14">
      <c r="A20" s="48">
        <v>438</v>
      </c>
      <c r="B20" s="51"/>
      <c r="C20" s="52"/>
      <c r="D20" s="52" t="s">
        <v>2086</v>
      </c>
      <c r="E20" s="53" t="s">
        <v>2031</v>
      </c>
      <c r="F20" s="54" t="s">
        <v>2032</v>
      </c>
      <c r="G20" s="53" t="s">
        <v>2087</v>
      </c>
      <c r="H20" s="53" t="s">
        <v>2021</v>
      </c>
      <c r="I20" s="53" t="s">
        <v>2088</v>
      </c>
      <c r="J20" s="38" t="s">
        <v>2089</v>
      </c>
      <c r="K20" s="38" t="s">
        <v>26</v>
      </c>
      <c r="L20" s="58" t="s">
        <v>1137</v>
      </c>
      <c r="M20" s="59">
        <v>43895</v>
      </c>
      <c r="N20" s="60"/>
    </row>
    <row r="21" ht="100" customHeight="1" spans="1:14">
      <c r="A21" s="48">
        <v>439</v>
      </c>
      <c r="B21" s="51"/>
      <c r="C21" s="52"/>
      <c r="D21" s="52" t="s">
        <v>2090</v>
      </c>
      <c r="E21" s="53" t="s">
        <v>2025</v>
      </c>
      <c r="F21" s="54" t="s">
        <v>2041</v>
      </c>
      <c r="G21" s="53" t="s">
        <v>2083</v>
      </c>
      <c r="H21" s="53" t="s">
        <v>1430</v>
      </c>
      <c r="I21" s="53" t="s">
        <v>2091</v>
      </c>
      <c r="J21" s="38" t="s">
        <v>2092</v>
      </c>
      <c r="K21" s="38" t="s">
        <v>26</v>
      </c>
      <c r="L21" s="58" t="s">
        <v>1137</v>
      </c>
      <c r="M21" s="59">
        <v>43895</v>
      </c>
      <c r="N21" s="60"/>
    </row>
    <row r="22" ht="100" customHeight="1" spans="1:14">
      <c r="A22" s="48">
        <v>440</v>
      </c>
      <c r="B22" s="51"/>
      <c r="C22" s="52"/>
      <c r="D22" s="52" t="s">
        <v>2093</v>
      </c>
      <c r="E22" s="53" t="s">
        <v>2031</v>
      </c>
      <c r="F22" s="54" t="s">
        <v>2045</v>
      </c>
      <c r="G22" s="53" t="s">
        <v>2094</v>
      </c>
      <c r="H22" s="53" t="s">
        <v>2021</v>
      </c>
      <c r="I22" s="53" t="s">
        <v>2095</v>
      </c>
      <c r="J22" s="38" t="s">
        <v>2096</v>
      </c>
      <c r="K22" s="38" t="s">
        <v>26</v>
      </c>
      <c r="L22" s="58" t="s">
        <v>1137</v>
      </c>
      <c r="M22" s="59">
        <v>43895</v>
      </c>
      <c r="N22" s="60"/>
    </row>
    <row r="23" ht="100" customHeight="1" spans="1:14">
      <c r="A23" s="48">
        <v>441</v>
      </c>
      <c r="B23" s="51"/>
      <c r="C23" s="52"/>
      <c r="D23" s="52" t="s">
        <v>2097</v>
      </c>
      <c r="E23" s="53" t="s">
        <v>2031</v>
      </c>
      <c r="F23" s="54" t="s">
        <v>2050</v>
      </c>
      <c r="G23" s="53" t="s">
        <v>2098</v>
      </c>
      <c r="H23" s="53" t="s">
        <v>2021</v>
      </c>
      <c r="I23" s="53" t="s">
        <v>2099</v>
      </c>
      <c r="J23" s="38" t="s">
        <v>2100</v>
      </c>
      <c r="K23" s="38" t="s">
        <v>26</v>
      </c>
      <c r="L23" s="58" t="s">
        <v>1137</v>
      </c>
      <c r="M23" s="59">
        <v>43895</v>
      </c>
      <c r="N23" s="60"/>
    </row>
    <row r="24" ht="100" customHeight="1" spans="1:14">
      <c r="A24" s="48">
        <v>442</v>
      </c>
      <c r="B24" s="51"/>
      <c r="C24" s="52"/>
      <c r="D24" s="52" t="s">
        <v>2101</v>
      </c>
      <c r="E24" s="53" t="s">
        <v>2025</v>
      </c>
      <c r="F24" s="54" t="s">
        <v>2102</v>
      </c>
      <c r="G24" s="53" t="s">
        <v>2103</v>
      </c>
      <c r="H24" s="53" t="s">
        <v>1430</v>
      </c>
      <c r="I24" s="53" t="s">
        <v>2104</v>
      </c>
      <c r="J24" s="38" t="s">
        <v>2105</v>
      </c>
      <c r="K24" s="38" t="s">
        <v>26</v>
      </c>
      <c r="L24" s="58" t="s">
        <v>1137</v>
      </c>
      <c r="M24" s="59">
        <v>43895</v>
      </c>
      <c r="N24" s="60"/>
    </row>
    <row r="25" ht="100" customHeight="1" spans="1:14">
      <c r="A25" s="48">
        <v>443</v>
      </c>
      <c r="B25" s="51"/>
      <c r="C25" s="67" t="s">
        <v>2106</v>
      </c>
      <c r="D25" s="52" t="s">
        <v>2077</v>
      </c>
      <c r="E25" s="53" t="s">
        <v>2107</v>
      </c>
      <c r="F25" s="54" t="s">
        <v>2108</v>
      </c>
      <c r="G25" s="53" t="s">
        <v>2109</v>
      </c>
      <c r="H25" s="53" t="s">
        <v>1430</v>
      </c>
      <c r="I25" s="53" t="s">
        <v>2015</v>
      </c>
      <c r="J25" s="38" t="s">
        <v>2110</v>
      </c>
      <c r="K25" s="38" t="s">
        <v>26</v>
      </c>
      <c r="L25" s="58" t="s">
        <v>1137</v>
      </c>
      <c r="M25" s="59">
        <v>43895</v>
      </c>
      <c r="N25" s="60"/>
    </row>
    <row r="26" ht="100" customHeight="1" spans="1:14">
      <c r="A26" s="48">
        <v>444</v>
      </c>
      <c r="B26" s="51"/>
      <c r="C26" s="68"/>
      <c r="D26" s="52" t="s">
        <v>2111</v>
      </c>
      <c r="E26" s="53" t="s">
        <v>2112</v>
      </c>
      <c r="F26" s="54" t="s">
        <v>2113</v>
      </c>
      <c r="G26" s="53" t="s">
        <v>2114</v>
      </c>
      <c r="H26" s="53" t="s">
        <v>2115</v>
      </c>
      <c r="I26" s="53" t="s">
        <v>2116</v>
      </c>
      <c r="J26" s="38" t="s">
        <v>2117</v>
      </c>
      <c r="K26" s="38" t="s">
        <v>26</v>
      </c>
      <c r="L26" s="58" t="s">
        <v>1137</v>
      </c>
      <c r="M26" s="59">
        <v>43895</v>
      </c>
      <c r="N26" s="60"/>
    </row>
    <row r="27" ht="100" customHeight="1" spans="1:14">
      <c r="A27" s="48">
        <v>445</v>
      </c>
      <c r="B27" s="51"/>
      <c r="C27" s="68"/>
      <c r="D27" s="52" t="s">
        <v>2086</v>
      </c>
      <c r="E27" s="53" t="s">
        <v>2031</v>
      </c>
      <c r="F27" s="54" t="s">
        <v>2032</v>
      </c>
      <c r="G27" s="53" t="s">
        <v>2118</v>
      </c>
      <c r="H27" s="53" t="s">
        <v>1430</v>
      </c>
      <c r="I27" s="53" t="s">
        <v>2119</v>
      </c>
      <c r="J27" s="38" t="s">
        <v>2120</v>
      </c>
      <c r="K27" s="38" t="s">
        <v>26</v>
      </c>
      <c r="L27" s="58" t="s">
        <v>1137</v>
      </c>
      <c r="M27" s="59">
        <v>43895</v>
      </c>
      <c r="N27" s="60"/>
    </row>
    <row r="28" ht="100" customHeight="1" spans="1:14">
      <c r="A28" s="48">
        <v>446</v>
      </c>
      <c r="B28" s="51"/>
      <c r="C28" s="68"/>
      <c r="D28" s="52" t="s">
        <v>2121</v>
      </c>
      <c r="E28" s="53" t="s">
        <v>2112</v>
      </c>
      <c r="F28" s="54" t="s">
        <v>2122</v>
      </c>
      <c r="G28" s="53" t="s">
        <v>2114</v>
      </c>
      <c r="H28" s="53" t="s">
        <v>2115</v>
      </c>
      <c r="I28" s="53" t="s">
        <v>2123</v>
      </c>
      <c r="J28" s="38" t="s">
        <v>2124</v>
      </c>
      <c r="K28" s="38" t="s">
        <v>26</v>
      </c>
      <c r="L28" s="58" t="s">
        <v>1137</v>
      </c>
      <c r="M28" s="59">
        <v>43895</v>
      </c>
      <c r="N28" s="60"/>
    </row>
    <row r="29" ht="100" customHeight="1" spans="1:14">
      <c r="A29" s="48">
        <v>447</v>
      </c>
      <c r="B29" s="51"/>
      <c r="C29" s="68"/>
      <c r="D29" s="52" t="s">
        <v>2093</v>
      </c>
      <c r="E29" s="53" t="s">
        <v>2031</v>
      </c>
      <c r="F29" s="54" t="s">
        <v>2045</v>
      </c>
      <c r="G29" s="53" t="s">
        <v>2125</v>
      </c>
      <c r="H29" s="53" t="s">
        <v>1430</v>
      </c>
      <c r="I29" s="53" t="s">
        <v>2126</v>
      </c>
      <c r="J29" s="38" t="s">
        <v>2127</v>
      </c>
      <c r="K29" s="38" t="s">
        <v>26</v>
      </c>
      <c r="L29" s="58" t="s">
        <v>1137</v>
      </c>
      <c r="M29" s="59">
        <v>43895</v>
      </c>
      <c r="N29" s="60"/>
    </row>
    <row r="30" ht="100" customHeight="1" spans="1:14">
      <c r="A30" s="48">
        <v>448</v>
      </c>
      <c r="B30" s="51"/>
      <c r="C30" s="68"/>
      <c r="D30" s="52" t="s">
        <v>2097</v>
      </c>
      <c r="E30" s="53" t="s">
        <v>2031</v>
      </c>
      <c r="F30" s="54" t="s">
        <v>2050</v>
      </c>
      <c r="G30" s="53" t="s">
        <v>2128</v>
      </c>
      <c r="H30" s="53" t="s">
        <v>1430</v>
      </c>
      <c r="I30" s="53" t="s">
        <v>2129</v>
      </c>
      <c r="J30" s="38" t="s">
        <v>2130</v>
      </c>
      <c r="K30" s="38" t="s">
        <v>26</v>
      </c>
      <c r="L30" s="58" t="s">
        <v>1137</v>
      </c>
      <c r="M30" s="59">
        <v>43895</v>
      </c>
      <c r="N30" s="60"/>
    </row>
    <row r="31" ht="100" customHeight="1" spans="1:14">
      <c r="A31" s="48">
        <v>449</v>
      </c>
      <c r="B31" s="51"/>
      <c r="C31" s="68"/>
      <c r="D31" s="52" t="s">
        <v>2131</v>
      </c>
      <c r="E31" s="53" t="s">
        <v>2112</v>
      </c>
      <c r="F31" s="54" t="s">
        <v>2132</v>
      </c>
      <c r="G31" s="53" t="s">
        <v>2133</v>
      </c>
      <c r="H31" s="53" t="s">
        <v>2115</v>
      </c>
      <c r="I31" s="53" t="s">
        <v>2134</v>
      </c>
      <c r="J31" s="38" t="s">
        <v>2135</v>
      </c>
      <c r="K31" s="38" t="s">
        <v>26</v>
      </c>
      <c r="L31" s="58" t="s">
        <v>1137</v>
      </c>
      <c r="M31" s="59">
        <v>43895</v>
      </c>
      <c r="N31" s="60"/>
    </row>
  </sheetData>
  <mergeCells count="7">
    <mergeCell ref="A1:E1"/>
    <mergeCell ref="K1:N1"/>
    <mergeCell ref="B3:B31"/>
    <mergeCell ref="C3:C11"/>
    <mergeCell ref="C12:C17"/>
    <mergeCell ref="C18:C24"/>
    <mergeCell ref="C25:C31"/>
  </mergeCells>
  <pageMargins left="0.75" right="0.75" top="1" bottom="1" header="0.5" footer="0.5"/>
  <pageSetup paperSize="9" orientation="portrait"/>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62"/>
  <sheetViews>
    <sheetView zoomScale="85" zoomScaleNormal="85" topLeftCell="A31" workbookViewId="0">
      <selection activeCell="D32" sqref="D32"/>
    </sheetView>
  </sheetViews>
  <sheetFormatPr defaultColWidth="9.02654867256637" defaultRowHeight="13.5"/>
  <cols>
    <col min="5" max="5" width="22.5663716814159" customWidth="1"/>
    <col min="6" max="6" width="12.6106194690265" customWidth="1"/>
    <col min="7" max="7" width="56.3274336283186" customWidth="1"/>
    <col min="9" max="9" width="33.9469026548673" customWidth="1"/>
  </cols>
  <sheetData>
    <row r="1" ht="34.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450</v>
      </c>
      <c r="B3" s="51"/>
      <c r="C3" s="52" t="s">
        <v>2136</v>
      </c>
      <c r="D3" s="52" t="s">
        <v>2137</v>
      </c>
      <c r="E3" s="53" t="s">
        <v>2138</v>
      </c>
      <c r="F3" s="54" t="s">
        <v>2139</v>
      </c>
      <c r="G3" s="53" t="s">
        <v>2140</v>
      </c>
      <c r="H3" s="53" t="s">
        <v>1871</v>
      </c>
      <c r="I3" s="53" t="s">
        <v>2141</v>
      </c>
      <c r="J3" s="38" t="s">
        <v>2142</v>
      </c>
      <c r="K3" s="38" t="s">
        <v>26</v>
      </c>
      <c r="L3" s="58" t="s">
        <v>1137</v>
      </c>
      <c r="M3" s="59">
        <v>43895</v>
      </c>
      <c r="N3" s="60"/>
    </row>
    <row r="4" ht="100" customHeight="1" spans="1:14">
      <c r="A4" s="48">
        <v>451</v>
      </c>
      <c r="B4" s="51"/>
      <c r="C4" s="52"/>
      <c r="D4" s="52" t="s">
        <v>2143</v>
      </c>
      <c r="E4" s="53" t="s">
        <v>2144</v>
      </c>
      <c r="F4" s="54" t="s">
        <v>2145</v>
      </c>
      <c r="G4" s="53" t="s">
        <v>2146</v>
      </c>
      <c r="H4" s="53" t="s">
        <v>1142</v>
      </c>
      <c r="I4" s="53" t="s">
        <v>2147</v>
      </c>
      <c r="J4" s="38" t="s">
        <v>2148</v>
      </c>
      <c r="K4" s="38" t="s">
        <v>26</v>
      </c>
      <c r="L4" s="58" t="s">
        <v>1137</v>
      </c>
      <c r="M4" s="59">
        <v>43895</v>
      </c>
      <c r="N4" s="60"/>
    </row>
    <row r="5" ht="100" customHeight="1" spans="1:14">
      <c r="A5" s="48">
        <v>452</v>
      </c>
      <c r="B5" s="51"/>
      <c r="C5" s="52"/>
      <c r="D5" s="52" t="s">
        <v>2149</v>
      </c>
      <c r="E5" s="53" t="s">
        <v>2150</v>
      </c>
      <c r="F5" s="54" t="s">
        <v>2151</v>
      </c>
      <c r="G5" s="53" t="s">
        <v>2152</v>
      </c>
      <c r="H5" s="53" t="s">
        <v>1871</v>
      </c>
      <c r="I5" s="53" t="s">
        <v>2153</v>
      </c>
      <c r="J5" s="38" t="s">
        <v>2154</v>
      </c>
      <c r="K5" s="38" t="s">
        <v>26</v>
      </c>
      <c r="L5" s="58" t="s">
        <v>1137</v>
      </c>
      <c r="M5" s="59">
        <v>43895</v>
      </c>
      <c r="N5" s="60"/>
    </row>
    <row r="6" ht="100" customHeight="1" spans="1:14">
      <c r="A6" s="48">
        <v>453</v>
      </c>
      <c r="B6" s="51"/>
      <c r="C6" s="52"/>
      <c r="D6" s="52" t="s">
        <v>2155</v>
      </c>
      <c r="E6" s="53" t="s">
        <v>2144</v>
      </c>
      <c r="F6" s="54" t="s">
        <v>2156</v>
      </c>
      <c r="G6" s="53" t="s">
        <v>2157</v>
      </c>
      <c r="H6" s="53" t="s">
        <v>1142</v>
      </c>
      <c r="I6" s="53" t="s">
        <v>2158</v>
      </c>
      <c r="J6" s="38" t="s">
        <v>2159</v>
      </c>
      <c r="K6" s="38" t="s">
        <v>26</v>
      </c>
      <c r="L6" s="58" t="s">
        <v>1137</v>
      </c>
      <c r="M6" s="59">
        <v>43895</v>
      </c>
      <c r="N6" s="60"/>
    </row>
    <row r="7" ht="100" customHeight="1" spans="1:14">
      <c r="A7" s="48">
        <v>454</v>
      </c>
      <c r="B7" s="51"/>
      <c r="C7" s="52"/>
      <c r="D7" s="52" t="s">
        <v>2160</v>
      </c>
      <c r="E7" s="53" t="s">
        <v>2161</v>
      </c>
      <c r="F7" s="54" t="s">
        <v>2162</v>
      </c>
      <c r="G7" s="53" t="s">
        <v>2163</v>
      </c>
      <c r="H7" s="53" t="s">
        <v>1423</v>
      </c>
      <c r="I7" s="53" t="s">
        <v>2164</v>
      </c>
      <c r="J7" s="38" t="s">
        <v>2165</v>
      </c>
      <c r="K7" s="38" t="s">
        <v>26</v>
      </c>
      <c r="L7" s="58" t="s">
        <v>1137</v>
      </c>
      <c r="M7" s="59">
        <v>43895</v>
      </c>
      <c r="N7" s="60"/>
    </row>
    <row r="8" ht="100" customHeight="1" spans="1:14">
      <c r="A8" s="48">
        <v>455</v>
      </c>
      <c r="B8" s="51"/>
      <c r="C8" s="52"/>
      <c r="D8" s="52" t="s">
        <v>2166</v>
      </c>
      <c r="E8" s="53" t="s">
        <v>2167</v>
      </c>
      <c r="F8" s="54" t="s">
        <v>2168</v>
      </c>
      <c r="G8" s="53" t="s">
        <v>2169</v>
      </c>
      <c r="H8" s="53" t="s">
        <v>1688</v>
      </c>
      <c r="I8" s="53" t="s">
        <v>2170</v>
      </c>
      <c r="J8" s="38" t="s">
        <v>2171</v>
      </c>
      <c r="K8" s="38" t="s">
        <v>26</v>
      </c>
      <c r="L8" s="58" t="s">
        <v>1137</v>
      </c>
      <c r="M8" s="59">
        <v>43895</v>
      </c>
      <c r="N8" s="60"/>
    </row>
    <row r="9" ht="100" customHeight="1" spans="1:14">
      <c r="A9" s="48">
        <v>456</v>
      </c>
      <c r="B9" s="51"/>
      <c r="C9" s="52"/>
      <c r="D9" s="52" t="s">
        <v>2172</v>
      </c>
      <c r="E9" s="53" t="s">
        <v>2173</v>
      </c>
      <c r="F9" s="54" t="s">
        <v>2174</v>
      </c>
      <c r="G9" s="53" t="s">
        <v>2175</v>
      </c>
      <c r="H9" s="53" t="s">
        <v>2176</v>
      </c>
      <c r="I9" s="53" t="s">
        <v>2177</v>
      </c>
      <c r="J9" s="38" t="s">
        <v>2178</v>
      </c>
      <c r="K9" s="38" t="s">
        <v>26</v>
      </c>
      <c r="L9" s="58" t="s">
        <v>1137</v>
      </c>
      <c r="M9" s="59">
        <v>43895</v>
      </c>
      <c r="N9" s="60"/>
    </row>
    <row r="10" ht="100" customHeight="1" spans="1:14">
      <c r="A10" s="48">
        <v>457</v>
      </c>
      <c r="B10" s="51"/>
      <c r="C10" s="52"/>
      <c r="D10" s="52" t="s">
        <v>2179</v>
      </c>
      <c r="E10" s="53" t="s">
        <v>2167</v>
      </c>
      <c r="F10" s="54" t="s">
        <v>2180</v>
      </c>
      <c r="G10" s="53" t="s">
        <v>2181</v>
      </c>
      <c r="H10" s="53" t="s">
        <v>1688</v>
      </c>
      <c r="I10" s="53" t="s">
        <v>2182</v>
      </c>
      <c r="J10" s="38" t="s">
        <v>2183</v>
      </c>
      <c r="K10" s="38" t="s">
        <v>26</v>
      </c>
      <c r="L10" s="58" t="s">
        <v>1137</v>
      </c>
      <c r="M10" s="59">
        <v>43895</v>
      </c>
      <c r="N10" s="60"/>
    </row>
    <row r="11" ht="100" customHeight="1" spans="1:14">
      <c r="A11" s="48">
        <v>458</v>
      </c>
      <c r="B11" s="51"/>
      <c r="C11" s="52"/>
      <c r="D11" s="52" t="s">
        <v>2184</v>
      </c>
      <c r="E11" s="53" t="s">
        <v>2173</v>
      </c>
      <c r="F11" s="54" t="s">
        <v>2185</v>
      </c>
      <c r="G11" s="53" t="s">
        <v>2186</v>
      </c>
      <c r="H11" s="53" t="s">
        <v>2176</v>
      </c>
      <c r="I11" s="53" t="s">
        <v>2187</v>
      </c>
      <c r="J11" s="38" t="s">
        <v>2188</v>
      </c>
      <c r="K11" s="38" t="s">
        <v>26</v>
      </c>
      <c r="L11" s="58" t="s">
        <v>1137</v>
      </c>
      <c r="M11" s="59">
        <v>43895</v>
      </c>
      <c r="N11" s="60"/>
    </row>
    <row r="12" ht="100" customHeight="1" spans="1:14">
      <c r="A12" s="48">
        <v>459</v>
      </c>
      <c r="B12" s="51"/>
      <c r="C12" s="52"/>
      <c r="D12" s="62" t="s">
        <v>2189</v>
      </c>
      <c r="E12" s="53" t="s">
        <v>2167</v>
      </c>
      <c r="F12" s="54" t="s">
        <v>2037</v>
      </c>
      <c r="G12" s="53" t="s">
        <v>2190</v>
      </c>
      <c r="H12" s="53" t="s">
        <v>1688</v>
      </c>
      <c r="I12" s="53" t="s">
        <v>2191</v>
      </c>
      <c r="J12" s="38" t="s">
        <v>2192</v>
      </c>
      <c r="K12" s="38" t="s">
        <v>26</v>
      </c>
      <c r="L12" s="58" t="s">
        <v>1137</v>
      </c>
      <c r="M12" s="59">
        <v>43895</v>
      </c>
      <c r="N12" s="60"/>
    </row>
    <row r="13" ht="100" customHeight="1" spans="1:14">
      <c r="A13" s="48">
        <v>460</v>
      </c>
      <c r="B13" s="51"/>
      <c r="C13" s="52"/>
      <c r="D13" s="62" t="s">
        <v>2193</v>
      </c>
      <c r="E13" s="53" t="s">
        <v>2194</v>
      </c>
      <c r="F13" s="54" t="s">
        <v>2195</v>
      </c>
      <c r="G13" s="53" t="s">
        <v>2196</v>
      </c>
      <c r="H13" s="63" t="s">
        <v>2197</v>
      </c>
      <c r="I13" s="53" t="s">
        <v>2198</v>
      </c>
      <c r="J13" s="38" t="s">
        <v>2199</v>
      </c>
      <c r="K13" s="38" t="s">
        <v>26</v>
      </c>
      <c r="L13" s="58" t="s">
        <v>1137</v>
      </c>
      <c r="M13" s="59">
        <v>43895</v>
      </c>
      <c r="N13" s="60"/>
    </row>
    <row r="14" ht="100" customHeight="1" spans="1:14">
      <c r="A14" s="48">
        <v>461</v>
      </c>
      <c r="B14" s="51"/>
      <c r="C14" s="52"/>
      <c r="D14" s="52" t="s">
        <v>2200</v>
      </c>
      <c r="E14" s="53" t="s">
        <v>2173</v>
      </c>
      <c r="F14" s="54" t="s">
        <v>2185</v>
      </c>
      <c r="G14" s="53" t="s">
        <v>2201</v>
      </c>
      <c r="H14" s="53" t="s">
        <v>2176</v>
      </c>
      <c r="I14" s="53" t="s">
        <v>2202</v>
      </c>
      <c r="J14" s="38" t="s">
        <v>2203</v>
      </c>
      <c r="K14" s="38" t="s">
        <v>26</v>
      </c>
      <c r="L14" s="58" t="s">
        <v>1137</v>
      </c>
      <c r="M14" s="59">
        <v>43895</v>
      </c>
      <c r="N14" s="60"/>
    </row>
    <row r="15" ht="100" customHeight="1" spans="1:14">
      <c r="A15" s="48">
        <v>462</v>
      </c>
      <c r="B15" s="51"/>
      <c r="C15" s="52"/>
      <c r="D15" s="52" t="s">
        <v>2204</v>
      </c>
      <c r="E15" s="53" t="s">
        <v>2205</v>
      </c>
      <c r="F15" s="54" t="s">
        <v>2206</v>
      </c>
      <c r="G15" s="53" t="s">
        <v>2207</v>
      </c>
      <c r="H15" s="53" t="s">
        <v>1871</v>
      </c>
      <c r="I15" s="53" t="s">
        <v>2208</v>
      </c>
      <c r="J15" s="38" t="s">
        <v>2209</v>
      </c>
      <c r="K15" s="38" t="s">
        <v>26</v>
      </c>
      <c r="L15" s="58" t="s">
        <v>1137</v>
      </c>
      <c r="M15" s="59">
        <v>43895</v>
      </c>
      <c r="N15" s="60"/>
    </row>
    <row r="16" ht="100" customHeight="1" spans="1:14">
      <c r="A16" s="48">
        <v>463</v>
      </c>
      <c r="B16" s="51"/>
      <c r="C16" s="52"/>
      <c r="D16" s="52" t="s">
        <v>2210</v>
      </c>
      <c r="E16" s="53" t="s">
        <v>2173</v>
      </c>
      <c r="F16" s="54" t="s">
        <v>2211</v>
      </c>
      <c r="G16" s="53" t="s">
        <v>2212</v>
      </c>
      <c r="H16" s="53" t="s">
        <v>2176</v>
      </c>
      <c r="I16" s="53" t="s">
        <v>2213</v>
      </c>
      <c r="J16" s="38" t="s">
        <v>2214</v>
      </c>
      <c r="K16" s="38" t="s">
        <v>26</v>
      </c>
      <c r="L16" s="58" t="s">
        <v>1137</v>
      </c>
      <c r="M16" s="59">
        <v>43895</v>
      </c>
      <c r="N16" s="60"/>
    </row>
    <row r="17" ht="100" customHeight="1" spans="1:14">
      <c r="A17" s="48">
        <v>464</v>
      </c>
      <c r="B17" s="51"/>
      <c r="C17" s="52"/>
      <c r="D17" s="52" t="s">
        <v>2215</v>
      </c>
      <c r="E17" s="53" t="s">
        <v>2167</v>
      </c>
      <c r="F17" s="54" t="s">
        <v>2037</v>
      </c>
      <c r="G17" s="53" t="s">
        <v>2216</v>
      </c>
      <c r="H17" s="53" t="s">
        <v>1688</v>
      </c>
      <c r="I17" s="53" t="s">
        <v>2217</v>
      </c>
      <c r="J17" s="38" t="s">
        <v>2218</v>
      </c>
      <c r="K17" s="38" t="s">
        <v>26</v>
      </c>
      <c r="L17" s="58" t="s">
        <v>1137</v>
      </c>
      <c r="M17" s="59">
        <v>43895</v>
      </c>
      <c r="N17" s="60"/>
    </row>
    <row r="18" ht="100" customHeight="1" spans="1:14">
      <c r="A18" s="48">
        <v>465</v>
      </c>
      <c r="B18" s="51"/>
      <c r="C18" s="52" t="s">
        <v>2219</v>
      </c>
      <c r="D18" s="52" t="s">
        <v>2137</v>
      </c>
      <c r="E18" s="53" t="s">
        <v>2138</v>
      </c>
      <c r="F18" s="54" t="s">
        <v>2139</v>
      </c>
      <c r="G18" s="53" t="s">
        <v>2220</v>
      </c>
      <c r="H18" s="53" t="s">
        <v>1871</v>
      </c>
      <c r="I18" s="53" t="s">
        <v>2141</v>
      </c>
      <c r="J18" s="38" t="s">
        <v>2221</v>
      </c>
      <c r="K18" s="38" t="s">
        <v>26</v>
      </c>
      <c r="L18" s="58" t="s">
        <v>1137</v>
      </c>
      <c r="M18" s="59">
        <v>43895</v>
      </c>
      <c r="N18" s="60"/>
    </row>
    <row r="19" ht="100" customHeight="1" spans="1:14">
      <c r="A19" s="48">
        <v>466</v>
      </c>
      <c r="B19" s="51"/>
      <c r="C19" s="52"/>
      <c r="D19" s="52" t="s">
        <v>2143</v>
      </c>
      <c r="E19" s="53" t="s">
        <v>2144</v>
      </c>
      <c r="F19" s="54" t="s">
        <v>2145</v>
      </c>
      <c r="G19" s="53" t="s">
        <v>2222</v>
      </c>
      <c r="H19" s="53" t="s">
        <v>1142</v>
      </c>
      <c r="I19" s="53" t="s">
        <v>2147</v>
      </c>
      <c r="J19" s="38" t="s">
        <v>2223</v>
      </c>
      <c r="K19" s="38" t="s">
        <v>26</v>
      </c>
      <c r="L19" s="58" t="s">
        <v>1137</v>
      </c>
      <c r="M19" s="59">
        <v>43895</v>
      </c>
      <c r="N19" s="60"/>
    </row>
    <row r="20" ht="100" customHeight="1" spans="1:14">
      <c r="A20" s="48">
        <v>467</v>
      </c>
      <c r="B20" s="51"/>
      <c r="C20" s="52"/>
      <c r="D20" s="52" t="s">
        <v>2149</v>
      </c>
      <c r="E20" s="53" t="s">
        <v>2150</v>
      </c>
      <c r="F20" s="54" t="s">
        <v>2151</v>
      </c>
      <c r="G20" s="53" t="s">
        <v>2224</v>
      </c>
      <c r="H20" s="53" t="s">
        <v>1871</v>
      </c>
      <c r="I20" s="53" t="s">
        <v>2153</v>
      </c>
      <c r="J20" s="38" t="s">
        <v>2225</v>
      </c>
      <c r="K20" s="38" t="s">
        <v>26</v>
      </c>
      <c r="L20" s="58" t="s">
        <v>1137</v>
      </c>
      <c r="M20" s="59">
        <v>43895</v>
      </c>
      <c r="N20" s="60"/>
    </row>
    <row r="21" ht="100" customHeight="1" spans="1:14">
      <c r="A21" s="48">
        <v>468</v>
      </c>
      <c r="B21" s="51"/>
      <c r="C21" s="52"/>
      <c r="D21" s="52" t="s">
        <v>2155</v>
      </c>
      <c r="E21" s="53" t="s">
        <v>2144</v>
      </c>
      <c r="F21" s="54" t="s">
        <v>2156</v>
      </c>
      <c r="G21" s="53" t="s">
        <v>2226</v>
      </c>
      <c r="H21" s="53" t="s">
        <v>1142</v>
      </c>
      <c r="I21" s="53" t="s">
        <v>2158</v>
      </c>
      <c r="J21" s="38" t="s">
        <v>2227</v>
      </c>
      <c r="K21" s="38" t="s">
        <v>26</v>
      </c>
      <c r="L21" s="58" t="s">
        <v>1137</v>
      </c>
      <c r="M21" s="59">
        <v>43895</v>
      </c>
      <c r="N21" s="60"/>
    </row>
    <row r="22" ht="100" customHeight="1" spans="1:14">
      <c r="A22" s="48">
        <v>469</v>
      </c>
      <c r="B22" s="51"/>
      <c r="C22" s="52"/>
      <c r="D22" s="52" t="s">
        <v>2160</v>
      </c>
      <c r="E22" s="53" t="s">
        <v>2161</v>
      </c>
      <c r="F22" s="54" t="s">
        <v>2162</v>
      </c>
      <c r="G22" s="53" t="s">
        <v>2228</v>
      </c>
      <c r="H22" s="53" t="s">
        <v>1423</v>
      </c>
      <c r="I22" s="53" t="s">
        <v>2229</v>
      </c>
      <c r="J22" s="38" t="s">
        <v>2230</v>
      </c>
      <c r="K22" s="38" t="s">
        <v>26</v>
      </c>
      <c r="L22" s="58" t="s">
        <v>1137</v>
      </c>
      <c r="M22" s="59">
        <v>43895</v>
      </c>
      <c r="N22" s="60"/>
    </row>
    <row r="23" ht="100" customHeight="1" spans="1:14">
      <c r="A23" s="48">
        <v>470</v>
      </c>
      <c r="B23" s="51"/>
      <c r="C23" s="52"/>
      <c r="D23" s="52" t="s">
        <v>2166</v>
      </c>
      <c r="E23" s="53" t="s">
        <v>2167</v>
      </c>
      <c r="F23" s="54" t="s">
        <v>2168</v>
      </c>
      <c r="G23" s="53" t="s">
        <v>2231</v>
      </c>
      <c r="H23" s="53" t="s">
        <v>1688</v>
      </c>
      <c r="I23" s="53" t="s">
        <v>2170</v>
      </c>
      <c r="J23" s="38" t="s">
        <v>2232</v>
      </c>
      <c r="K23" s="38" t="s">
        <v>26</v>
      </c>
      <c r="L23" s="58" t="s">
        <v>1137</v>
      </c>
      <c r="M23" s="59">
        <v>43895</v>
      </c>
      <c r="N23" s="60"/>
    </row>
    <row r="24" ht="100" customHeight="1" spans="1:14">
      <c r="A24" s="48">
        <v>471</v>
      </c>
      <c r="B24" s="51"/>
      <c r="C24" s="52"/>
      <c r="D24" s="52" t="s">
        <v>2172</v>
      </c>
      <c r="E24" s="53" t="s">
        <v>2173</v>
      </c>
      <c r="F24" s="54" t="s">
        <v>2174</v>
      </c>
      <c r="G24" s="53" t="s">
        <v>2233</v>
      </c>
      <c r="H24" s="53" t="s">
        <v>2176</v>
      </c>
      <c r="I24" s="53" t="s">
        <v>2177</v>
      </c>
      <c r="J24" s="38" t="s">
        <v>2234</v>
      </c>
      <c r="K24" s="38" t="s">
        <v>26</v>
      </c>
      <c r="L24" s="58" t="s">
        <v>1137</v>
      </c>
      <c r="M24" s="59">
        <v>43895</v>
      </c>
      <c r="N24" s="60"/>
    </row>
    <row r="25" ht="100" customHeight="1" spans="1:14">
      <c r="A25" s="48">
        <v>472</v>
      </c>
      <c r="B25" s="51"/>
      <c r="C25" s="52"/>
      <c r="D25" s="62" t="s">
        <v>2235</v>
      </c>
      <c r="E25" s="53" t="s">
        <v>2173</v>
      </c>
      <c r="F25" s="54" t="s">
        <v>2236</v>
      </c>
      <c r="G25" s="53" t="s">
        <v>2237</v>
      </c>
      <c r="H25" s="53" t="s">
        <v>2176</v>
      </c>
      <c r="I25" s="53" t="s">
        <v>2238</v>
      </c>
      <c r="J25" s="38" t="s">
        <v>2239</v>
      </c>
      <c r="K25" s="38" t="s">
        <v>26</v>
      </c>
      <c r="L25" s="58" t="s">
        <v>1137</v>
      </c>
      <c r="M25" s="59">
        <v>43895</v>
      </c>
      <c r="N25" s="60"/>
    </row>
    <row r="26" ht="100" customHeight="1" spans="1:14">
      <c r="A26" s="48">
        <v>473</v>
      </c>
      <c r="B26" s="51"/>
      <c r="C26" s="52"/>
      <c r="D26" s="52" t="s">
        <v>2240</v>
      </c>
      <c r="E26" s="53" t="s">
        <v>2167</v>
      </c>
      <c r="F26" s="54" t="s">
        <v>2037</v>
      </c>
      <c r="G26" s="53" t="s">
        <v>2241</v>
      </c>
      <c r="H26" s="53" t="s">
        <v>1688</v>
      </c>
      <c r="I26" s="53" t="s">
        <v>2242</v>
      </c>
      <c r="J26" s="38" t="s">
        <v>2243</v>
      </c>
      <c r="K26" s="38" t="s">
        <v>26</v>
      </c>
      <c r="L26" s="58" t="s">
        <v>1137</v>
      </c>
      <c r="M26" s="59">
        <v>43895</v>
      </c>
      <c r="N26" s="60"/>
    </row>
    <row r="27" ht="100" customHeight="1" spans="1:14">
      <c r="A27" s="48">
        <v>474</v>
      </c>
      <c r="B27" s="51"/>
      <c r="C27" s="52"/>
      <c r="D27" s="52" t="s">
        <v>2244</v>
      </c>
      <c r="E27" s="53" t="s">
        <v>2205</v>
      </c>
      <c r="F27" s="54" t="s">
        <v>2245</v>
      </c>
      <c r="G27" s="53" t="s">
        <v>2246</v>
      </c>
      <c r="H27" s="53" t="s">
        <v>1871</v>
      </c>
      <c r="I27" s="53" t="s">
        <v>2247</v>
      </c>
      <c r="J27" s="38" t="s">
        <v>2248</v>
      </c>
      <c r="K27" s="38" t="s">
        <v>26</v>
      </c>
      <c r="L27" s="58" t="s">
        <v>1137</v>
      </c>
      <c r="M27" s="59">
        <v>43895</v>
      </c>
      <c r="N27" s="60"/>
    </row>
    <row r="28" ht="100" customHeight="1" spans="1:14">
      <c r="A28" s="48">
        <v>475</v>
      </c>
      <c r="B28" s="51"/>
      <c r="C28" s="52" t="s">
        <v>2249</v>
      </c>
      <c r="D28" s="52" t="s">
        <v>2137</v>
      </c>
      <c r="E28" s="53" t="s">
        <v>2138</v>
      </c>
      <c r="F28" s="54" t="s">
        <v>2139</v>
      </c>
      <c r="G28" s="53" t="s">
        <v>2250</v>
      </c>
      <c r="H28" s="53" t="s">
        <v>1871</v>
      </c>
      <c r="I28" s="53" t="s">
        <v>2141</v>
      </c>
      <c r="J28" s="38" t="s">
        <v>2251</v>
      </c>
      <c r="K28" s="38" t="s">
        <v>26</v>
      </c>
      <c r="L28" s="58" t="s">
        <v>1137</v>
      </c>
      <c r="M28" s="59">
        <v>43895</v>
      </c>
      <c r="N28" s="60"/>
    </row>
    <row r="29" ht="100" customHeight="1" spans="1:14">
      <c r="A29" s="48">
        <v>476</v>
      </c>
      <c r="B29" s="51"/>
      <c r="C29" s="52"/>
      <c r="D29" s="52" t="s">
        <v>2143</v>
      </c>
      <c r="E29" s="53" t="s">
        <v>2144</v>
      </c>
      <c r="F29" s="54" t="s">
        <v>2145</v>
      </c>
      <c r="G29" s="53" t="s">
        <v>2252</v>
      </c>
      <c r="H29" s="53" t="s">
        <v>1142</v>
      </c>
      <c r="I29" s="53" t="s">
        <v>2147</v>
      </c>
      <c r="J29" s="38" t="s">
        <v>2253</v>
      </c>
      <c r="K29" s="38" t="s">
        <v>26</v>
      </c>
      <c r="L29" s="58" t="s">
        <v>1137</v>
      </c>
      <c r="M29" s="59">
        <v>43895</v>
      </c>
      <c r="N29" s="60"/>
    </row>
    <row r="30" ht="100" customHeight="1" spans="1:14">
      <c r="A30" s="48">
        <v>477</v>
      </c>
      <c r="B30" s="51"/>
      <c r="C30" s="52"/>
      <c r="D30" s="52" t="s">
        <v>2149</v>
      </c>
      <c r="E30" s="53" t="s">
        <v>2150</v>
      </c>
      <c r="F30" s="54" t="s">
        <v>2151</v>
      </c>
      <c r="G30" s="53" t="s">
        <v>2254</v>
      </c>
      <c r="H30" s="53" t="s">
        <v>1871</v>
      </c>
      <c r="I30" s="53" t="s">
        <v>2255</v>
      </c>
      <c r="J30" s="38" t="s">
        <v>2256</v>
      </c>
      <c r="K30" s="38" t="s">
        <v>26</v>
      </c>
      <c r="L30" s="58" t="s">
        <v>1137</v>
      </c>
      <c r="M30" s="59">
        <v>43895</v>
      </c>
      <c r="N30" s="60"/>
    </row>
    <row r="31" ht="100" customHeight="1" spans="1:14">
      <c r="A31" s="48">
        <v>478</v>
      </c>
      <c r="B31" s="51"/>
      <c r="C31" s="64" t="s">
        <v>2257</v>
      </c>
      <c r="D31" s="52" t="s">
        <v>1897</v>
      </c>
      <c r="E31" s="53" t="s">
        <v>2258</v>
      </c>
      <c r="F31" s="54" t="s">
        <v>2259</v>
      </c>
      <c r="G31" s="53" t="s">
        <v>2260</v>
      </c>
      <c r="H31" s="53" t="s">
        <v>2261</v>
      </c>
      <c r="I31" s="53" t="s">
        <v>2141</v>
      </c>
      <c r="J31" s="38" t="s">
        <v>2262</v>
      </c>
      <c r="K31" s="38" t="s">
        <v>26</v>
      </c>
      <c r="L31" s="58" t="s">
        <v>1137</v>
      </c>
      <c r="M31" s="59">
        <v>43895</v>
      </c>
      <c r="N31" s="60"/>
    </row>
    <row r="32" ht="100" customHeight="1" spans="1:14">
      <c r="A32" s="48">
        <v>479</v>
      </c>
      <c r="B32" s="51"/>
      <c r="C32" s="65"/>
      <c r="D32" s="52" t="s">
        <v>2263</v>
      </c>
      <c r="E32" s="53" t="s">
        <v>2264</v>
      </c>
      <c r="F32" s="54" t="s">
        <v>2265</v>
      </c>
      <c r="G32" s="53" t="s">
        <v>2266</v>
      </c>
      <c r="H32" s="53" t="s">
        <v>1430</v>
      </c>
      <c r="I32" s="53" t="s">
        <v>2267</v>
      </c>
      <c r="J32" s="38" t="s">
        <v>2268</v>
      </c>
      <c r="K32" s="38" t="s">
        <v>26</v>
      </c>
      <c r="L32" s="58" t="s">
        <v>1137</v>
      </c>
      <c r="M32" s="59">
        <v>43895</v>
      </c>
      <c r="N32" s="60"/>
    </row>
    <row r="33" ht="100" customHeight="1" spans="1:14">
      <c r="A33" s="48">
        <v>480</v>
      </c>
      <c r="B33" s="51"/>
      <c r="C33" s="65"/>
      <c r="D33" s="52" t="s">
        <v>2269</v>
      </c>
      <c r="E33" s="53" t="s">
        <v>2270</v>
      </c>
      <c r="F33" s="54" t="s">
        <v>1365</v>
      </c>
      <c r="G33" s="53" t="s">
        <v>2271</v>
      </c>
      <c r="H33" s="53" t="s">
        <v>2115</v>
      </c>
      <c r="I33" s="53" t="s">
        <v>2272</v>
      </c>
      <c r="J33" s="38" t="s">
        <v>2273</v>
      </c>
      <c r="K33" s="38" t="s">
        <v>26</v>
      </c>
      <c r="L33" s="58" t="s">
        <v>1137</v>
      </c>
      <c r="M33" s="59">
        <v>43895</v>
      </c>
      <c r="N33" s="60"/>
    </row>
    <row r="34" ht="100" customHeight="1" spans="1:14">
      <c r="A34" s="48"/>
      <c r="B34" s="51"/>
      <c r="C34" s="65"/>
      <c r="D34" s="52" t="s">
        <v>2166</v>
      </c>
      <c r="E34" s="53" t="s">
        <v>2167</v>
      </c>
      <c r="F34" s="54" t="s">
        <v>2168</v>
      </c>
      <c r="G34" s="53" t="s">
        <v>2169</v>
      </c>
      <c r="H34" s="53" t="s">
        <v>1688</v>
      </c>
      <c r="I34" s="53" t="s">
        <v>2170</v>
      </c>
      <c r="J34" s="38" t="s">
        <v>1211</v>
      </c>
      <c r="K34" s="38" t="s">
        <v>26</v>
      </c>
      <c r="L34" s="58" t="s">
        <v>1137</v>
      </c>
      <c r="M34" s="59">
        <v>43895</v>
      </c>
      <c r="N34" s="60"/>
    </row>
    <row r="35" ht="100" customHeight="1" spans="1:14">
      <c r="A35" s="48"/>
      <c r="B35" s="51"/>
      <c r="C35" s="65"/>
      <c r="D35" s="52" t="s">
        <v>2172</v>
      </c>
      <c r="E35" s="53" t="s">
        <v>2173</v>
      </c>
      <c r="F35" s="54" t="s">
        <v>2174</v>
      </c>
      <c r="G35" s="53" t="s">
        <v>2175</v>
      </c>
      <c r="H35" s="53" t="s">
        <v>2176</v>
      </c>
      <c r="I35" s="53" t="s">
        <v>2177</v>
      </c>
      <c r="J35" s="38" t="s">
        <v>2274</v>
      </c>
      <c r="K35" s="38" t="s">
        <v>26</v>
      </c>
      <c r="L35" s="58" t="s">
        <v>1137</v>
      </c>
      <c r="M35" s="59">
        <v>43895</v>
      </c>
      <c r="N35" s="60"/>
    </row>
    <row r="36" ht="100" customHeight="1" spans="1:14">
      <c r="A36" s="48"/>
      <c r="B36" s="51"/>
      <c r="C36" s="65"/>
      <c r="D36" s="52" t="s">
        <v>2179</v>
      </c>
      <c r="E36" s="53" t="s">
        <v>2167</v>
      </c>
      <c r="F36" s="54" t="s">
        <v>2180</v>
      </c>
      <c r="G36" s="53" t="s">
        <v>2181</v>
      </c>
      <c r="H36" s="53" t="s">
        <v>1688</v>
      </c>
      <c r="I36" s="53" t="s">
        <v>2182</v>
      </c>
      <c r="J36" s="38" t="s">
        <v>2275</v>
      </c>
      <c r="K36" s="38" t="s">
        <v>26</v>
      </c>
      <c r="L36" s="58" t="s">
        <v>1137</v>
      </c>
      <c r="M36" s="59">
        <v>43895</v>
      </c>
      <c r="N36" s="60"/>
    </row>
    <row r="37" ht="100" customHeight="1" spans="1:14">
      <c r="A37" s="48"/>
      <c r="B37" s="51"/>
      <c r="C37" s="65"/>
      <c r="D37" s="52" t="s">
        <v>2184</v>
      </c>
      <c r="E37" s="53" t="s">
        <v>2173</v>
      </c>
      <c r="F37" s="54" t="s">
        <v>2185</v>
      </c>
      <c r="G37" s="53" t="s">
        <v>2186</v>
      </c>
      <c r="H37" s="53" t="s">
        <v>2176</v>
      </c>
      <c r="I37" s="53" t="s">
        <v>2187</v>
      </c>
      <c r="J37" s="38" t="s">
        <v>2276</v>
      </c>
      <c r="K37" s="38" t="s">
        <v>26</v>
      </c>
      <c r="L37" s="58" t="s">
        <v>1137</v>
      </c>
      <c r="M37" s="59">
        <v>43895</v>
      </c>
      <c r="N37" s="60"/>
    </row>
    <row r="38" ht="100" customHeight="1" spans="1:14">
      <c r="A38" s="48"/>
      <c r="B38" s="51"/>
      <c r="C38" s="65"/>
      <c r="D38" s="54" t="s">
        <v>2277</v>
      </c>
      <c r="E38" s="53" t="s">
        <v>2167</v>
      </c>
      <c r="F38" s="54" t="s">
        <v>2037</v>
      </c>
      <c r="G38" s="53" t="s">
        <v>2190</v>
      </c>
      <c r="H38" s="53" t="s">
        <v>1688</v>
      </c>
      <c r="I38" s="53" t="s">
        <v>2191</v>
      </c>
      <c r="J38" s="38" t="s">
        <v>2278</v>
      </c>
      <c r="K38" s="38" t="s">
        <v>26</v>
      </c>
      <c r="L38" s="58" t="s">
        <v>1137</v>
      </c>
      <c r="M38" s="59">
        <v>43895</v>
      </c>
      <c r="N38" s="60"/>
    </row>
    <row r="39" ht="100" customHeight="1" spans="1:14">
      <c r="A39" s="48"/>
      <c r="B39" s="51"/>
      <c r="C39" s="65"/>
      <c r="D39" s="62" t="s">
        <v>2193</v>
      </c>
      <c r="E39" s="53" t="s">
        <v>2194</v>
      </c>
      <c r="F39" s="54" t="s">
        <v>2195</v>
      </c>
      <c r="G39" s="53" t="s">
        <v>2196</v>
      </c>
      <c r="H39" s="53" t="s">
        <v>2197</v>
      </c>
      <c r="I39" s="53" t="s">
        <v>2198</v>
      </c>
      <c r="J39" s="38" t="s">
        <v>2279</v>
      </c>
      <c r="K39" s="38" t="s">
        <v>26</v>
      </c>
      <c r="L39" s="58" t="s">
        <v>1137</v>
      </c>
      <c r="M39" s="59">
        <v>43895</v>
      </c>
      <c r="N39" s="60"/>
    </row>
    <row r="40" ht="100" customHeight="1" spans="1:14">
      <c r="A40" s="48"/>
      <c r="B40" s="51"/>
      <c r="C40" s="65"/>
      <c r="D40" s="52" t="s">
        <v>2200</v>
      </c>
      <c r="E40" s="53" t="s">
        <v>2173</v>
      </c>
      <c r="F40" s="54" t="s">
        <v>2185</v>
      </c>
      <c r="G40" s="53" t="s">
        <v>2201</v>
      </c>
      <c r="H40" s="53" t="s">
        <v>2176</v>
      </c>
      <c r="I40" s="53" t="s">
        <v>2202</v>
      </c>
      <c r="J40" s="38" t="s">
        <v>2280</v>
      </c>
      <c r="K40" s="38" t="s">
        <v>26</v>
      </c>
      <c r="L40" s="58" t="s">
        <v>1137</v>
      </c>
      <c r="M40" s="59">
        <v>43895</v>
      </c>
      <c r="N40" s="60"/>
    </row>
    <row r="41" ht="100" customHeight="1" spans="1:14">
      <c r="A41" s="48"/>
      <c r="B41" s="51"/>
      <c r="C41" s="65"/>
      <c r="D41" s="52" t="s">
        <v>2204</v>
      </c>
      <c r="E41" s="53" t="s">
        <v>2205</v>
      </c>
      <c r="F41" s="54" t="s">
        <v>2206</v>
      </c>
      <c r="G41" s="53" t="s">
        <v>2207</v>
      </c>
      <c r="H41" s="53" t="s">
        <v>2281</v>
      </c>
      <c r="I41" s="53" t="s">
        <v>2208</v>
      </c>
      <c r="J41" s="38" t="s">
        <v>2282</v>
      </c>
      <c r="K41" s="38" t="s">
        <v>26</v>
      </c>
      <c r="L41" s="58" t="s">
        <v>1137</v>
      </c>
      <c r="M41" s="59">
        <v>43895</v>
      </c>
      <c r="N41" s="60"/>
    </row>
    <row r="42" ht="100" customHeight="1" spans="1:14">
      <c r="A42" s="48"/>
      <c r="B42" s="51"/>
      <c r="C42" s="65"/>
      <c r="D42" s="52" t="s">
        <v>2210</v>
      </c>
      <c r="E42" s="53" t="s">
        <v>2173</v>
      </c>
      <c r="F42" s="54" t="s">
        <v>2211</v>
      </c>
      <c r="G42" s="53" t="s">
        <v>2212</v>
      </c>
      <c r="H42" s="53" t="s">
        <v>2176</v>
      </c>
      <c r="I42" s="53" t="s">
        <v>2213</v>
      </c>
      <c r="J42" s="38" t="s">
        <v>2283</v>
      </c>
      <c r="K42" s="38" t="s">
        <v>26</v>
      </c>
      <c r="L42" s="58" t="s">
        <v>1137</v>
      </c>
      <c r="M42" s="59">
        <v>43895</v>
      </c>
      <c r="N42" s="60"/>
    </row>
    <row r="43" ht="100" customHeight="1" spans="1:14">
      <c r="A43" s="48"/>
      <c r="B43" s="51"/>
      <c r="C43" s="66"/>
      <c r="D43" s="52" t="s">
        <v>2215</v>
      </c>
      <c r="E43" s="53" t="s">
        <v>2167</v>
      </c>
      <c r="F43" s="54" t="s">
        <v>2037</v>
      </c>
      <c r="G43" s="53" t="s">
        <v>2216</v>
      </c>
      <c r="H43" s="53" t="s">
        <v>1688</v>
      </c>
      <c r="I43" s="53" t="s">
        <v>2217</v>
      </c>
      <c r="J43" s="38" t="s">
        <v>2284</v>
      </c>
      <c r="K43" s="38" t="s">
        <v>26</v>
      </c>
      <c r="L43" s="58" t="s">
        <v>1137</v>
      </c>
      <c r="M43" s="59">
        <v>43895</v>
      </c>
      <c r="N43" s="60"/>
    </row>
    <row r="44" ht="100" customHeight="1" spans="1:14">
      <c r="A44" s="48">
        <v>481</v>
      </c>
      <c r="B44" s="51"/>
      <c r="C44" s="64" t="s">
        <v>2285</v>
      </c>
      <c r="D44" s="52" t="s">
        <v>1897</v>
      </c>
      <c r="E44" s="53" t="s">
        <v>2258</v>
      </c>
      <c r="F44" s="54" t="s">
        <v>2259</v>
      </c>
      <c r="G44" s="53" t="s">
        <v>2286</v>
      </c>
      <c r="H44" s="53" t="s">
        <v>2261</v>
      </c>
      <c r="I44" s="53" t="s">
        <v>2141</v>
      </c>
      <c r="J44" s="38" t="s">
        <v>2287</v>
      </c>
      <c r="K44" s="38" t="s">
        <v>26</v>
      </c>
      <c r="L44" s="58" t="s">
        <v>1137</v>
      </c>
      <c r="M44" s="59">
        <v>43895</v>
      </c>
      <c r="N44" s="60"/>
    </row>
    <row r="45" ht="100" customHeight="1" spans="1:14">
      <c r="A45" s="48">
        <v>482</v>
      </c>
      <c r="B45" s="51"/>
      <c r="C45" s="65"/>
      <c r="D45" s="52" t="s">
        <v>2263</v>
      </c>
      <c r="E45" s="53" t="s">
        <v>2264</v>
      </c>
      <c r="F45" s="54" t="s">
        <v>2265</v>
      </c>
      <c r="G45" s="53" t="s">
        <v>2288</v>
      </c>
      <c r="H45" s="53" t="s">
        <v>1430</v>
      </c>
      <c r="I45" s="53" t="s">
        <v>2267</v>
      </c>
      <c r="J45" s="38" t="s">
        <v>2289</v>
      </c>
      <c r="K45" s="38" t="s">
        <v>26</v>
      </c>
      <c r="L45" s="58" t="s">
        <v>1137</v>
      </c>
      <c r="M45" s="59">
        <v>43895</v>
      </c>
      <c r="N45" s="60"/>
    </row>
    <row r="46" ht="100" customHeight="1" spans="1:14">
      <c r="A46" s="48">
        <v>483</v>
      </c>
      <c r="B46" s="51"/>
      <c r="C46" s="65"/>
      <c r="D46" s="52" t="s">
        <v>2269</v>
      </c>
      <c r="E46" s="53" t="s">
        <v>2270</v>
      </c>
      <c r="F46" s="54" t="s">
        <v>1365</v>
      </c>
      <c r="G46" s="53" t="s">
        <v>2290</v>
      </c>
      <c r="H46" s="53" t="s">
        <v>2115</v>
      </c>
      <c r="I46" s="53" t="s">
        <v>2272</v>
      </c>
      <c r="J46" s="38" t="s">
        <v>2291</v>
      </c>
      <c r="K46" s="38" t="s">
        <v>26</v>
      </c>
      <c r="L46" s="58" t="s">
        <v>1137</v>
      </c>
      <c r="M46" s="59">
        <v>43895</v>
      </c>
      <c r="N46" s="60"/>
    </row>
    <row r="47" ht="100" customHeight="1" spans="1:14">
      <c r="A47" s="48"/>
      <c r="B47" s="51"/>
      <c r="C47" s="65"/>
      <c r="D47" s="52" t="s">
        <v>2166</v>
      </c>
      <c r="E47" s="53" t="s">
        <v>2167</v>
      </c>
      <c r="F47" s="54" t="s">
        <v>2168</v>
      </c>
      <c r="G47" s="53" t="s">
        <v>2231</v>
      </c>
      <c r="H47" s="53" t="s">
        <v>1688</v>
      </c>
      <c r="I47" s="53" t="s">
        <v>2170</v>
      </c>
      <c r="J47" s="38" t="s">
        <v>2292</v>
      </c>
      <c r="K47" s="38" t="s">
        <v>26</v>
      </c>
      <c r="L47" s="58" t="s">
        <v>1137</v>
      </c>
      <c r="M47" s="59">
        <v>43895</v>
      </c>
      <c r="N47" s="60"/>
    </row>
    <row r="48" ht="100" customHeight="1" spans="1:14">
      <c r="A48" s="48"/>
      <c r="B48" s="51"/>
      <c r="C48" s="65"/>
      <c r="D48" s="52" t="s">
        <v>2172</v>
      </c>
      <c r="E48" s="53" t="s">
        <v>2173</v>
      </c>
      <c r="F48" s="54" t="s">
        <v>2174</v>
      </c>
      <c r="G48" s="53" t="s">
        <v>2233</v>
      </c>
      <c r="H48" s="53" t="s">
        <v>2176</v>
      </c>
      <c r="I48" s="53" t="s">
        <v>2177</v>
      </c>
      <c r="J48" s="38" t="s">
        <v>2293</v>
      </c>
      <c r="K48" s="38" t="s">
        <v>26</v>
      </c>
      <c r="L48" s="58" t="s">
        <v>1137</v>
      </c>
      <c r="M48" s="59">
        <v>43895</v>
      </c>
      <c r="N48" s="60"/>
    </row>
    <row r="49" ht="100" customHeight="1" spans="1:14">
      <c r="A49" s="48"/>
      <c r="B49" s="51"/>
      <c r="C49" s="65"/>
      <c r="D49" s="62" t="s">
        <v>2235</v>
      </c>
      <c r="E49" s="53" t="s">
        <v>2173</v>
      </c>
      <c r="F49" s="54" t="s">
        <v>2236</v>
      </c>
      <c r="G49" s="53" t="s">
        <v>2237</v>
      </c>
      <c r="H49" s="53" t="s">
        <v>2176</v>
      </c>
      <c r="I49" s="53" t="s">
        <v>2238</v>
      </c>
      <c r="J49" s="38" t="s">
        <v>2294</v>
      </c>
      <c r="K49" s="38" t="s">
        <v>26</v>
      </c>
      <c r="L49" s="58" t="s">
        <v>1137</v>
      </c>
      <c r="M49" s="59">
        <v>43895</v>
      </c>
      <c r="N49" s="60"/>
    </row>
    <row r="50" ht="100" customHeight="1" spans="1:14">
      <c r="A50" s="48"/>
      <c r="B50" s="51"/>
      <c r="C50" s="65"/>
      <c r="D50" s="52" t="s">
        <v>2240</v>
      </c>
      <c r="E50" s="53" t="s">
        <v>2167</v>
      </c>
      <c r="F50" s="54" t="s">
        <v>2037</v>
      </c>
      <c r="G50" s="53" t="s">
        <v>2241</v>
      </c>
      <c r="H50" s="53" t="s">
        <v>1688</v>
      </c>
      <c r="I50" s="53" t="s">
        <v>2295</v>
      </c>
      <c r="J50" s="38" t="s">
        <v>2296</v>
      </c>
      <c r="K50" s="38" t="s">
        <v>26</v>
      </c>
      <c r="L50" s="58" t="s">
        <v>1137</v>
      </c>
      <c r="M50" s="59">
        <v>43895</v>
      </c>
      <c r="N50" s="60"/>
    </row>
    <row r="51" ht="100" customHeight="1" spans="1:14">
      <c r="A51" s="48"/>
      <c r="B51" s="51"/>
      <c r="C51" s="66"/>
      <c r="D51" s="52" t="s">
        <v>2244</v>
      </c>
      <c r="E51" s="53" t="s">
        <v>2205</v>
      </c>
      <c r="F51" s="54" t="s">
        <v>2245</v>
      </c>
      <c r="G51" s="53" t="s">
        <v>2297</v>
      </c>
      <c r="H51" s="53" t="s">
        <v>1871</v>
      </c>
      <c r="I51" s="53" t="s">
        <v>2298</v>
      </c>
      <c r="J51" s="38" t="s">
        <v>2299</v>
      </c>
      <c r="K51" s="38" t="s">
        <v>26</v>
      </c>
      <c r="L51" s="58" t="s">
        <v>1137</v>
      </c>
      <c r="M51" s="59">
        <v>43895</v>
      </c>
      <c r="N51" s="60"/>
    </row>
    <row r="52" ht="100" customHeight="1" spans="1:14">
      <c r="A52" s="48">
        <v>484</v>
      </c>
      <c r="B52" s="51"/>
      <c r="C52" s="52" t="s">
        <v>2300</v>
      </c>
      <c r="D52" s="52" t="s">
        <v>2301</v>
      </c>
      <c r="E52" s="53" t="s">
        <v>2302</v>
      </c>
      <c r="F52" s="54" t="s">
        <v>2303</v>
      </c>
      <c r="G52" s="53" t="s">
        <v>2304</v>
      </c>
      <c r="H52" s="53" t="s">
        <v>1756</v>
      </c>
      <c r="I52" s="53" t="s">
        <v>2141</v>
      </c>
      <c r="J52" s="38" t="s">
        <v>2305</v>
      </c>
      <c r="K52" s="38" t="s">
        <v>26</v>
      </c>
      <c r="L52" s="58" t="s">
        <v>1137</v>
      </c>
      <c r="M52" s="59">
        <v>43895</v>
      </c>
      <c r="N52" s="60"/>
    </row>
    <row r="53" ht="100" customHeight="1" spans="1:14">
      <c r="A53" s="48">
        <v>485</v>
      </c>
      <c r="B53" s="51"/>
      <c r="C53" s="52"/>
      <c r="D53" s="52" t="s">
        <v>2263</v>
      </c>
      <c r="E53" s="53" t="s">
        <v>2264</v>
      </c>
      <c r="F53" s="54" t="s">
        <v>2265</v>
      </c>
      <c r="G53" s="53" t="s">
        <v>2306</v>
      </c>
      <c r="H53" s="53" t="s">
        <v>2307</v>
      </c>
      <c r="I53" s="53" t="s">
        <v>2308</v>
      </c>
      <c r="J53" s="38" t="s">
        <v>2309</v>
      </c>
      <c r="K53" s="38" t="s">
        <v>26</v>
      </c>
      <c r="L53" s="58" t="s">
        <v>1137</v>
      </c>
      <c r="M53" s="59">
        <v>43895</v>
      </c>
      <c r="N53" s="60"/>
    </row>
    <row r="54" ht="100" customHeight="1" spans="1:14">
      <c r="A54" s="48">
        <v>486</v>
      </c>
      <c r="B54" s="51"/>
      <c r="C54" s="52"/>
      <c r="D54" s="52" t="s">
        <v>2310</v>
      </c>
      <c r="E54" s="53" t="s">
        <v>2311</v>
      </c>
      <c r="F54" s="54" t="s">
        <v>2312</v>
      </c>
      <c r="G54" s="53" t="s">
        <v>2313</v>
      </c>
      <c r="H54" s="53" t="s">
        <v>1423</v>
      </c>
      <c r="I54" s="53" t="s">
        <v>2314</v>
      </c>
      <c r="J54" s="67" t="s">
        <v>2315</v>
      </c>
      <c r="K54" s="38" t="s">
        <v>26</v>
      </c>
      <c r="L54" s="58" t="s">
        <v>1137</v>
      </c>
      <c r="M54" s="59">
        <v>43895</v>
      </c>
      <c r="N54" s="60"/>
    </row>
    <row r="55" ht="100" customHeight="1" spans="1:14">
      <c r="A55" s="48">
        <v>487</v>
      </c>
      <c r="B55" s="51"/>
      <c r="C55" s="64" t="s">
        <v>2316</v>
      </c>
      <c r="D55" s="52" t="s">
        <v>2301</v>
      </c>
      <c r="E55" s="53" t="s">
        <v>2302</v>
      </c>
      <c r="F55" s="54" t="s">
        <v>2303</v>
      </c>
      <c r="G55" s="53" t="s">
        <v>2304</v>
      </c>
      <c r="H55" s="53" t="s">
        <v>1756</v>
      </c>
      <c r="I55" s="53" t="s">
        <v>2141</v>
      </c>
      <c r="J55" s="67" t="s">
        <v>2317</v>
      </c>
      <c r="K55" s="38" t="s">
        <v>26</v>
      </c>
      <c r="L55" s="58" t="s">
        <v>1137</v>
      </c>
      <c r="M55" s="59">
        <v>43895</v>
      </c>
      <c r="N55" s="60"/>
    </row>
    <row r="56" ht="100" customHeight="1" spans="1:14">
      <c r="A56" s="48">
        <v>488</v>
      </c>
      <c r="B56" s="51"/>
      <c r="C56" s="65"/>
      <c r="D56" s="52" t="s">
        <v>2263</v>
      </c>
      <c r="E56" s="53" t="s">
        <v>2264</v>
      </c>
      <c r="F56" s="54" t="s">
        <v>2265</v>
      </c>
      <c r="G56" s="53" t="s">
        <v>2318</v>
      </c>
      <c r="H56" s="53" t="s">
        <v>2307</v>
      </c>
      <c r="I56" s="53" t="s">
        <v>2308</v>
      </c>
      <c r="J56" s="67" t="s">
        <v>2319</v>
      </c>
      <c r="K56" s="38" t="s">
        <v>26</v>
      </c>
      <c r="L56" s="58" t="s">
        <v>1137</v>
      </c>
      <c r="M56" s="59">
        <v>43895</v>
      </c>
      <c r="N56" s="60"/>
    </row>
    <row r="57" ht="100" customHeight="1" spans="1:14">
      <c r="A57" s="48">
        <v>489</v>
      </c>
      <c r="B57" s="51"/>
      <c r="C57" s="65"/>
      <c r="D57" s="52" t="s">
        <v>2310</v>
      </c>
      <c r="E57" s="53" t="s">
        <v>2311</v>
      </c>
      <c r="F57" s="54" t="s">
        <v>2312</v>
      </c>
      <c r="G57" s="53" t="s">
        <v>2313</v>
      </c>
      <c r="H57" s="53" t="s">
        <v>1423</v>
      </c>
      <c r="I57" s="53" t="s">
        <v>2320</v>
      </c>
      <c r="J57" s="67" t="s">
        <v>2321</v>
      </c>
      <c r="K57" s="38" t="s">
        <v>26</v>
      </c>
      <c r="L57" s="58" t="s">
        <v>1137</v>
      </c>
      <c r="M57" s="59">
        <v>43895</v>
      </c>
      <c r="N57" s="60"/>
    </row>
    <row r="58" ht="100" customHeight="1" spans="1:14">
      <c r="A58" s="48"/>
      <c r="B58" s="51"/>
      <c r="C58" s="65"/>
      <c r="D58" s="52" t="s">
        <v>2166</v>
      </c>
      <c r="E58" s="53" t="s">
        <v>2167</v>
      </c>
      <c r="F58" s="54" t="s">
        <v>2168</v>
      </c>
      <c r="G58" s="53" t="s">
        <v>2231</v>
      </c>
      <c r="H58" s="53" t="s">
        <v>1688</v>
      </c>
      <c r="I58" s="53" t="s">
        <v>2170</v>
      </c>
      <c r="J58" s="38" t="s">
        <v>2322</v>
      </c>
      <c r="K58" s="38" t="s">
        <v>26</v>
      </c>
      <c r="L58" s="58" t="s">
        <v>1137</v>
      </c>
      <c r="M58" s="59">
        <v>43895</v>
      </c>
      <c r="N58" s="60"/>
    </row>
    <row r="59" ht="100" customHeight="1" spans="1:14">
      <c r="A59" s="48"/>
      <c r="B59" s="51"/>
      <c r="C59" s="65"/>
      <c r="D59" s="52" t="s">
        <v>2172</v>
      </c>
      <c r="E59" s="53" t="s">
        <v>2173</v>
      </c>
      <c r="F59" s="54" t="s">
        <v>2174</v>
      </c>
      <c r="G59" s="53" t="s">
        <v>2233</v>
      </c>
      <c r="H59" s="53" t="s">
        <v>2176</v>
      </c>
      <c r="I59" s="53" t="s">
        <v>2177</v>
      </c>
      <c r="J59" s="38" t="s">
        <v>2323</v>
      </c>
      <c r="K59" s="38" t="s">
        <v>26</v>
      </c>
      <c r="L59" s="58" t="s">
        <v>1137</v>
      </c>
      <c r="M59" s="59">
        <v>43895</v>
      </c>
      <c r="N59" s="60"/>
    </row>
    <row r="60" ht="100" customHeight="1" spans="1:14">
      <c r="A60" s="48"/>
      <c r="B60" s="51"/>
      <c r="C60" s="65"/>
      <c r="D60" s="62" t="s">
        <v>2235</v>
      </c>
      <c r="E60" s="53" t="s">
        <v>2173</v>
      </c>
      <c r="F60" s="54" t="s">
        <v>2236</v>
      </c>
      <c r="G60" s="53" t="s">
        <v>2237</v>
      </c>
      <c r="H60" s="53" t="s">
        <v>2176</v>
      </c>
      <c r="I60" s="53" t="s">
        <v>2238</v>
      </c>
      <c r="J60" s="38" t="s">
        <v>2324</v>
      </c>
      <c r="K60" s="38" t="s">
        <v>26</v>
      </c>
      <c r="L60" s="58" t="s">
        <v>1137</v>
      </c>
      <c r="M60" s="59">
        <v>43895</v>
      </c>
      <c r="N60" s="60"/>
    </row>
    <row r="61" ht="100" customHeight="1" spans="1:14">
      <c r="A61" s="48"/>
      <c r="B61" s="51"/>
      <c r="C61" s="65"/>
      <c r="D61" s="52" t="s">
        <v>2240</v>
      </c>
      <c r="E61" s="53" t="s">
        <v>2167</v>
      </c>
      <c r="F61" s="54" t="s">
        <v>2037</v>
      </c>
      <c r="G61" s="53" t="s">
        <v>2241</v>
      </c>
      <c r="H61" s="53" t="s">
        <v>1688</v>
      </c>
      <c r="I61" s="53" t="s">
        <v>2295</v>
      </c>
      <c r="J61" s="38" t="s">
        <v>2325</v>
      </c>
      <c r="K61" s="38" t="s">
        <v>26</v>
      </c>
      <c r="L61" s="58" t="s">
        <v>1137</v>
      </c>
      <c r="M61" s="59">
        <v>43895</v>
      </c>
      <c r="N61" s="60"/>
    </row>
    <row r="62" ht="100" customHeight="1" spans="1:14">
      <c r="A62" s="48"/>
      <c r="B62" s="51"/>
      <c r="C62" s="66"/>
      <c r="D62" s="52" t="s">
        <v>2244</v>
      </c>
      <c r="E62" s="53" t="s">
        <v>2205</v>
      </c>
      <c r="F62" s="54" t="s">
        <v>2245</v>
      </c>
      <c r="G62" s="53" t="s">
        <v>2297</v>
      </c>
      <c r="H62" s="53" t="s">
        <v>1871</v>
      </c>
      <c r="I62" s="53" t="s">
        <v>2298</v>
      </c>
      <c r="J62" s="38" t="s">
        <v>2326</v>
      </c>
      <c r="K62" s="38" t="s">
        <v>26</v>
      </c>
      <c r="L62" s="58" t="s">
        <v>1137</v>
      </c>
      <c r="M62" s="59">
        <v>43895</v>
      </c>
      <c r="N62" s="60"/>
    </row>
  </sheetData>
  <mergeCells count="10">
    <mergeCell ref="A1:E1"/>
    <mergeCell ref="K1:N1"/>
    <mergeCell ref="B3:B62"/>
    <mergeCell ref="C3:C17"/>
    <mergeCell ref="C18:C27"/>
    <mergeCell ref="C28:C30"/>
    <mergeCell ref="C31:C43"/>
    <mergeCell ref="C44:C51"/>
    <mergeCell ref="C52:C54"/>
    <mergeCell ref="C55:C62"/>
  </mergeCells>
  <pageMargins left="0.75" right="0.75" top="1" bottom="1" header="0.5" footer="0.5"/>
  <pageSetup paperSize="9" orientation="portrait"/>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672"/>
  <sheetViews>
    <sheetView zoomScale="70" zoomScaleNormal="70" workbookViewId="0">
      <selection activeCell="H3" sqref="H3"/>
    </sheetView>
  </sheetViews>
  <sheetFormatPr defaultColWidth="9.87610619469027" defaultRowHeight="11.25"/>
  <cols>
    <col min="1" max="1" width="3.6283185840708" style="42" customWidth="1"/>
    <col min="2" max="2" width="7.50442477876106" style="42" customWidth="1"/>
    <col min="3" max="3" width="15.1238938053097" style="42" customWidth="1"/>
    <col min="4" max="4" width="12.6283185840708" style="43" customWidth="1"/>
    <col min="5" max="5" width="24" style="42" customWidth="1"/>
    <col min="6" max="6" width="25.7522123893805" style="44" customWidth="1"/>
    <col min="7" max="7" width="40.3716814159292" style="42" customWidth="1"/>
    <col min="8" max="8" width="20.5044247787611" style="42" customWidth="1"/>
    <col min="9" max="9" width="30.3716814159292" style="42" customWidth="1"/>
    <col min="10" max="10" width="17.1238938053097" style="42" customWidth="1"/>
    <col min="11" max="11" width="12.6283185840708" style="42" customWidth="1"/>
    <col min="12" max="12" width="7.6283185840708" style="42" customWidth="1"/>
    <col min="13" max="13" width="9.87610619469027" style="42" customWidth="1"/>
    <col min="14" max="14" width="4.6283185840708" style="42" customWidth="1"/>
    <col min="15" max="16384" width="9.87610619469027" style="42"/>
  </cols>
  <sheetData>
    <row r="1" s="42" customFormat="1" ht="23.25" spans="1:14">
      <c r="A1" s="45" t="s">
        <v>0</v>
      </c>
      <c r="B1" s="46"/>
      <c r="C1" s="46"/>
      <c r="D1" s="47"/>
      <c r="E1" s="46"/>
      <c r="F1" s="46" t="s">
        <v>1</v>
      </c>
      <c r="G1" s="46" t="s">
        <v>2</v>
      </c>
      <c r="H1" s="46"/>
      <c r="I1" s="46"/>
      <c r="J1" s="46"/>
      <c r="K1" s="46" t="s">
        <v>3</v>
      </c>
      <c r="L1" s="46"/>
      <c r="M1" s="46"/>
      <c r="N1" s="56"/>
    </row>
    <row r="2" s="42" customFormat="1" ht="41.1" customHeight="1"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s="42" customFormat="1" ht="97.5" customHeight="1" spans="1:14">
      <c r="A3" s="48">
        <v>373</v>
      </c>
      <c r="B3" s="51"/>
      <c r="C3" s="52" t="s">
        <v>2327</v>
      </c>
      <c r="D3" s="52" t="s">
        <v>2328</v>
      </c>
      <c r="E3" s="53" t="s">
        <v>2329</v>
      </c>
      <c r="F3" s="54" t="s">
        <v>2330</v>
      </c>
      <c r="G3" s="53" t="s">
        <v>2331</v>
      </c>
      <c r="H3" s="53" t="s">
        <v>2332</v>
      </c>
      <c r="I3" s="53" t="s">
        <v>2333</v>
      </c>
      <c r="J3" s="38" t="s">
        <v>2334</v>
      </c>
      <c r="K3" s="38" t="s">
        <v>26</v>
      </c>
      <c r="L3" s="58" t="s">
        <v>1137</v>
      </c>
      <c r="M3" s="59">
        <v>43895</v>
      </c>
      <c r="N3" s="60"/>
    </row>
    <row r="4" s="42" customFormat="1" ht="98.25" customHeight="1" spans="1:14">
      <c r="A4" s="48">
        <v>374</v>
      </c>
      <c r="B4" s="51"/>
      <c r="C4" s="52"/>
      <c r="D4" s="52" t="s">
        <v>2335</v>
      </c>
      <c r="E4" s="53" t="s">
        <v>2336</v>
      </c>
      <c r="F4" s="54" t="s">
        <v>2337</v>
      </c>
      <c r="G4" s="53" t="s">
        <v>2338</v>
      </c>
      <c r="H4" s="53" t="s">
        <v>1423</v>
      </c>
      <c r="I4" s="53" t="s">
        <v>2339</v>
      </c>
      <c r="J4" s="38" t="s">
        <v>2340</v>
      </c>
      <c r="K4" s="38" t="s">
        <v>26</v>
      </c>
      <c r="L4" s="58" t="s">
        <v>1137</v>
      </c>
      <c r="M4" s="59">
        <v>43895</v>
      </c>
      <c r="N4" s="60"/>
    </row>
    <row r="5" s="42" customFormat="1" spans="4:6">
      <c r="D5" s="43"/>
      <c r="F5" s="55"/>
    </row>
    <row r="6" s="42" customFormat="1" spans="4:6">
      <c r="D6" s="43"/>
      <c r="F6" s="55"/>
    </row>
    <row r="7" s="42" customFormat="1" spans="4:6">
      <c r="D7" s="43"/>
      <c r="F7" s="55"/>
    </row>
    <row r="8" s="42" customFormat="1" spans="4:6">
      <c r="D8" s="43"/>
      <c r="F8" s="55"/>
    </row>
    <row r="9" s="42" customFormat="1" spans="4:6">
      <c r="D9" s="43"/>
      <c r="F9" s="55"/>
    </row>
    <row r="10" s="42" customFormat="1" spans="4:6">
      <c r="D10" s="43"/>
      <c r="F10" s="55"/>
    </row>
    <row r="11" s="42" customFormat="1" spans="4:6">
      <c r="D11" s="43"/>
      <c r="F11" s="55"/>
    </row>
    <row r="12" s="42" customFormat="1" spans="4:6">
      <c r="D12" s="43"/>
      <c r="F12" s="55"/>
    </row>
    <row r="13" s="42" customFormat="1" spans="4:6">
      <c r="D13" s="43"/>
      <c r="F13" s="55"/>
    </row>
    <row r="14" s="42" customFormat="1" spans="4:6">
      <c r="D14" s="43"/>
      <c r="F14" s="55"/>
    </row>
    <row r="15" s="42" customFormat="1" spans="4:6">
      <c r="D15" s="43"/>
      <c r="F15" s="55"/>
    </row>
    <row r="16" s="42" customFormat="1" spans="4:6">
      <c r="D16" s="43"/>
      <c r="F16" s="55"/>
    </row>
    <row r="17" s="42" customFormat="1" spans="4:6">
      <c r="D17" s="43"/>
      <c r="F17" s="55"/>
    </row>
    <row r="18" s="42" customFormat="1" spans="4:6">
      <c r="D18" s="43"/>
      <c r="F18" s="55"/>
    </row>
    <row r="19" s="42" customFormat="1" spans="4:6">
      <c r="D19" s="43"/>
      <c r="F19" s="55"/>
    </row>
    <row r="20" s="42" customFormat="1" spans="4:6">
      <c r="D20" s="43"/>
      <c r="F20" s="55"/>
    </row>
    <row r="21" s="42" customFormat="1" spans="4:6">
      <c r="D21" s="43"/>
      <c r="F21" s="55"/>
    </row>
    <row r="22" s="42" customFormat="1" spans="4:6">
      <c r="D22" s="43"/>
      <c r="F22" s="55"/>
    </row>
    <row r="23" s="42" customFormat="1" spans="4:6">
      <c r="D23" s="43"/>
      <c r="F23" s="55"/>
    </row>
    <row r="24" s="42" customFormat="1" spans="4:6">
      <c r="D24" s="43"/>
      <c r="F24" s="55"/>
    </row>
    <row r="25" s="42" customFormat="1" spans="4:6">
      <c r="D25" s="43"/>
      <c r="F25" s="55"/>
    </row>
    <row r="26" s="42" customFormat="1" spans="4:6">
      <c r="D26" s="43"/>
      <c r="F26" s="55"/>
    </row>
    <row r="27" s="42" customFormat="1" spans="4:6">
      <c r="D27" s="43"/>
      <c r="F27" s="55"/>
    </row>
    <row r="28" s="42" customFormat="1" spans="4:6">
      <c r="D28" s="43"/>
      <c r="F28" s="55"/>
    </row>
    <row r="29" s="42" customFormat="1" spans="4:6">
      <c r="D29" s="43"/>
      <c r="F29" s="55"/>
    </row>
    <row r="30" s="42" customFormat="1" spans="4:6">
      <c r="D30" s="43"/>
      <c r="F30" s="55"/>
    </row>
    <row r="31" s="42" customFormat="1" spans="4:6">
      <c r="D31" s="43"/>
      <c r="F31" s="55"/>
    </row>
    <row r="32" s="42" customFormat="1" spans="4:6">
      <c r="D32" s="43"/>
      <c r="F32" s="55"/>
    </row>
    <row r="33" s="42" customFormat="1" spans="4:6">
      <c r="D33" s="43"/>
      <c r="F33" s="55"/>
    </row>
    <row r="34" s="42" customFormat="1" spans="4:6">
      <c r="D34" s="43"/>
      <c r="F34" s="55"/>
    </row>
    <row r="35" s="42" customFormat="1" spans="4:6">
      <c r="D35" s="43"/>
      <c r="F35" s="55"/>
    </row>
    <row r="36" s="42" customFormat="1" spans="4:6">
      <c r="D36" s="43"/>
      <c r="F36" s="55"/>
    </row>
    <row r="37" s="42" customFormat="1" spans="4:6">
      <c r="D37" s="43"/>
      <c r="F37" s="55"/>
    </row>
    <row r="38" s="42" customFormat="1" spans="4:6">
      <c r="D38" s="43"/>
      <c r="F38" s="55"/>
    </row>
    <row r="39" s="42" customFormat="1" spans="4:6">
      <c r="D39" s="43"/>
      <c r="F39" s="55"/>
    </row>
    <row r="40" s="42" customFormat="1" spans="4:6">
      <c r="D40" s="43"/>
      <c r="F40" s="55"/>
    </row>
    <row r="41" s="42" customFormat="1" spans="4:6">
      <c r="D41" s="43"/>
      <c r="F41" s="55"/>
    </row>
    <row r="42" s="42" customFormat="1" spans="4:6">
      <c r="D42" s="43"/>
      <c r="F42" s="55"/>
    </row>
    <row r="43" s="42" customFormat="1" spans="4:6">
      <c r="D43" s="43"/>
      <c r="F43" s="55"/>
    </row>
    <row r="44" s="42" customFormat="1" spans="4:6">
      <c r="D44" s="43"/>
      <c r="F44" s="55"/>
    </row>
    <row r="45" s="42" customFormat="1" spans="4:6">
      <c r="D45" s="43"/>
      <c r="F45" s="55"/>
    </row>
    <row r="46" s="42" customFormat="1" spans="4:6">
      <c r="D46" s="43"/>
      <c r="F46" s="55"/>
    </row>
    <row r="47" s="42" customFormat="1" spans="4:6">
      <c r="D47" s="43"/>
      <c r="F47" s="55"/>
    </row>
    <row r="48" s="42" customFormat="1" spans="4:6">
      <c r="D48" s="43"/>
      <c r="F48" s="55"/>
    </row>
    <row r="49" s="42" customFormat="1" spans="4:6">
      <c r="D49" s="43"/>
      <c r="F49" s="55"/>
    </row>
    <row r="50" s="42" customFormat="1" spans="4:6">
      <c r="D50" s="43"/>
      <c r="F50" s="55"/>
    </row>
    <row r="51" s="42" customFormat="1" spans="4:6">
      <c r="D51" s="43"/>
      <c r="F51" s="55"/>
    </row>
    <row r="52" s="42" customFormat="1" spans="4:6">
      <c r="D52" s="43"/>
      <c r="F52" s="55"/>
    </row>
    <row r="53" s="42" customFormat="1" spans="4:6">
      <c r="D53" s="43"/>
      <c r="F53" s="55"/>
    </row>
    <row r="54" s="42" customFormat="1" spans="4:6">
      <c r="D54" s="43"/>
      <c r="F54" s="55"/>
    </row>
    <row r="55" s="42" customFormat="1" spans="4:6">
      <c r="D55" s="43"/>
      <c r="F55" s="55"/>
    </row>
    <row r="56" s="42" customFormat="1" spans="4:6">
      <c r="D56" s="43"/>
      <c r="F56" s="55"/>
    </row>
    <row r="57" s="42" customFormat="1" spans="4:6">
      <c r="D57" s="43"/>
      <c r="F57" s="55"/>
    </row>
    <row r="58" s="42" customFormat="1" spans="4:6">
      <c r="D58" s="43"/>
      <c r="F58" s="55"/>
    </row>
    <row r="59" s="42" customFormat="1" spans="4:6">
      <c r="D59" s="43"/>
      <c r="F59" s="55"/>
    </row>
    <row r="60" s="42" customFormat="1" spans="4:6">
      <c r="D60" s="43"/>
      <c r="F60" s="55"/>
    </row>
    <row r="61" s="42" customFormat="1" spans="4:6">
      <c r="D61" s="43"/>
      <c r="F61" s="55"/>
    </row>
    <row r="62" s="42" customFormat="1" spans="4:6">
      <c r="D62" s="43"/>
      <c r="F62" s="55"/>
    </row>
    <row r="63" s="42" customFormat="1" spans="4:6">
      <c r="D63" s="43"/>
      <c r="F63" s="55"/>
    </row>
    <row r="64" s="42" customFormat="1" spans="4:6">
      <c r="D64" s="43"/>
      <c r="F64" s="55"/>
    </row>
    <row r="65" s="42" customFormat="1" spans="4:6">
      <c r="D65" s="43"/>
      <c r="F65" s="55"/>
    </row>
    <row r="66" s="42" customFormat="1" spans="4:6">
      <c r="D66" s="43"/>
      <c r="F66" s="55"/>
    </row>
    <row r="67" s="42" customFormat="1" spans="4:6">
      <c r="D67" s="43"/>
      <c r="F67" s="55"/>
    </row>
    <row r="68" s="42" customFormat="1" spans="4:6">
      <c r="D68" s="43"/>
      <c r="F68" s="55"/>
    </row>
    <row r="69" s="42" customFormat="1" spans="4:6">
      <c r="D69" s="43"/>
      <c r="F69" s="55"/>
    </row>
    <row r="70" s="42" customFormat="1" spans="4:6">
      <c r="D70" s="43"/>
      <c r="F70" s="55"/>
    </row>
    <row r="71" s="42" customFormat="1" spans="4:6">
      <c r="D71" s="43"/>
      <c r="F71" s="55"/>
    </row>
    <row r="72" s="42" customFormat="1" spans="4:6">
      <c r="D72" s="43"/>
      <c r="F72" s="55"/>
    </row>
    <row r="73" s="42" customFormat="1" spans="4:6">
      <c r="D73" s="43"/>
      <c r="F73" s="55"/>
    </row>
    <row r="74" s="42" customFormat="1" spans="4:6">
      <c r="D74" s="43"/>
      <c r="F74" s="55"/>
    </row>
    <row r="75" s="42" customFormat="1" spans="4:6">
      <c r="D75" s="43"/>
      <c r="F75" s="55"/>
    </row>
    <row r="76" s="42" customFormat="1" spans="4:6">
      <c r="D76" s="43"/>
      <c r="F76" s="55"/>
    </row>
    <row r="77" s="42" customFormat="1" spans="4:6">
      <c r="D77" s="43"/>
      <c r="F77" s="55"/>
    </row>
    <row r="78" s="42" customFormat="1" spans="4:6">
      <c r="D78" s="43"/>
      <c r="F78" s="55"/>
    </row>
    <row r="79" s="42" customFormat="1" spans="4:6">
      <c r="D79" s="43"/>
      <c r="F79" s="55"/>
    </row>
    <row r="80" s="42" customFormat="1" spans="4:6">
      <c r="D80" s="43"/>
      <c r="F80" s="55"/>
    </row>
    <row r="81" s="42" customFormat="1" spans="4:6">
      <c r="D81" s="43"/>
      <c r="F81" s="55"/>
    </row>
    <row r="82" s="42" customFormat="1" spans="4:6">
      <c r="D82" s="43"/>
      <c r="F82" s="55"/>
    </row>
    <row r="83" s="42" customFormat="1" spans="4:6">
      <c r="D83" s="43"/>
      <c r="F83" s="55"/>
    </row>
    <row r="84" s="42" customFormat="1" spans="4:6">
      <c r="D84" s="43"/>
      <c r="F84" s="55"/>
    </row>
    <row r="85" s="42" customFormat="1" spans="4:6">
      <c r="D85" s="43"/>
      <c r="F85" s="55"/>
    </row>
    <row r="86" s="42" customFormat="1" spans="4:6">
      <c r="D86" s="43"/>
      <c r="F86" s="55"/>
    </row>
    <row r="87" s="42" customFormat="1" spans="4:6">
      <c r="D87" s="43"/>
      <c r="F87" s="55"/>
    </row>
    <row r="88" s="42" customFormat="1" spans="4:6">
      <c r="D88" s="43"/>
      <c r="F88" s="55"/>
    </row>
    <row r="89" s="42" customFormat="1" spans="4:6">
      <c r="D89" s="43"/>
      <c r="F89" s="55"/>
    </row>
    <row r="90" s="42" customFormat="1" spans="4:6">
      <c r="D90" s="43"/>
      <c r="F90" s="55"/>
    </row>
    <row r="91" s="42" customFormat="1" spans="4:6">
      <c r="D91" s="43"/>
      <c r="F91" s="55"/>
    </row>
    <row r="92" s="42" customFormat="1" spans="4:6">
      <c r="D92" s="43"/>
      <c r="F92" s="55"/>
    </row>
    <row r="93" s="42" customFormat="1" spans="4:6">
      <c r="D93" s="43"/>
      <c r="F93" s="55"/>
    </row>
    <row r="94" s="42" customFormat="1" spans="4:6">
      <c r="D94" s="43"/>
      <c r="F94" s="55"/>
    </row>
    <row r="95" s="42" customFormat="1" spans="4:6">
      <c r="D95" s="43"/>
      <c r="F95" s="55"/>
    </row>
    <row r="96" s="42" customFormat="1" spans="4:6">
      <c r="D96" s="43"/>
      <c r="F96" s="55"/>
    </row>
    <row r="97" s="42" customFormat="1" spans="4:6">
      <c r="D97" s="43"/>
      <c r="F97" s="55"/>
    </row>
    <row r="98" s="42" customFormat="1" spans="4:6">
      <c r="D98" s="43"/>
      <c r="F98" s="55"/>
    </row>
    <row r="99" s="42" customFormat="1" spans="4:6">
      <c r="D99" s="43"/>
      <c r="F99" s="55"/>
    </row>
    <row r="100" s="42" customFormat="1" spans="4:6">
      <c r="D100" s="43"/>
      <c r="F100" s="55"/>
    </row>
    <row r="101" s="42" customFormat="1" spans="4:6">
      <c r="D101" s="43"/>
      <c r="F101" s="55"/>
    </row>
    <row r="102" s="42" customFormat="1" spans="4:6">
      <c r="D102" s="43"/>
      <c r="F102" s="55"/>
    </row>
    <row r="103" s="42" customFormat="1" spans="4:6">
      <c r="D103" s="43"/>
      <c r="F103" s="55"/>
    </row>
    <row r="104" s="42" customFormat="1" spans="4:6">
      <c r="D104" s="43"/>
      <c r="F104" s="55"/>
    </row>
    <row r="105" s="42" customFormat="1" spans="4:6">
      <c r="D105" s="43"/>
      <c r="F105" s="55"/>
    </row>
    <row r="106" s="42" customFormat="1" spans="4:6">
      <c r="D106" s="43"/>
      <c r="F106" s="55"/>
    </row>
    <row r="107" s="42" customFormat="1" spans="4:6">
      <c r="D107" s="43"/>
      <c r="F107" s="55"/>
    </row>
    <row r="108" s="42" customFormat="1" spans="4:6">
      <c r="D108" s="43"/>
      <c r="F108" s="55"/>
    </row>
    <row r="109" s="42" customFormat="1" spans="4:6">
      <c r="D109" s="43"/>
      <c r="F109" s="55"/>
    </row>
    <row r="110" s="42" customFormat="1" spans="4:6">
      <c r="D110" s="43"/>
      <c r="F110" s="55"/>
    </row>
    <row r="111" s="42" customFormat="1" spans="4:6">
      <c r="D111" s="43"/>
      <c r="F111" s="55"/>
    </row>
    <row r="112" s="42" customFormat="1" spans="4:6">
      <c r="D112" s="43"/>
      <c r="F112" s="55"/>
    </row>
    <row r="113" s="42" customFormat="1" spans="4:6">
      <c r="D113" s="43"/>
      <c r="F113" s="55"/>
    </row>
    <row r="114" s="42" customFormat="1" spans="4:6">
      <c r="D114" s="43"/>
      <c r="F114" s="55"/>
    </row>
    <row r="115" s="42" customFormat="1" spans="4:6">
      <c r="D115" s="43"/>
      <c r="F115" s="55"/>
    </row>
    <row r="116" s="42" customFormat="1" spans="4:6">
      <c r="D116" s="43"/>
      <c r="F116" s="55"/>
    </row>
    <row r="117" s="42" customFormat="1" spans="4:6">
      <c r="D117" s="43"/>
      <c r="F117" s="55"/>
    </row>
    <row r="118" s="42" customFormat="1" spans="4:6">
      <c r="D118" s="43"/>
      <c r="F118" s="55"/>
    </row>
    <row r="119" s="42" customFormat="1" spans="4:6">
      <c r="D119" s="43"/>
      <c r="F119" s="55"/>
    </row>
    <row r="120" s="42" customFormat="1" spans="4:6">
      <c r="D120" s="43"/>
      <c r="F120" s="55"/>
    </row>
    <row r="121" s="42" customFormat="1" spans="4:6">
      <c r="D121" s="43"/>
      <c r="F121" s="55"/>
    </row>
    <row r="122" s="42" customFormat="1" spans="4:6">
      <c r="D122" s="43"/>
      <c r="F122" s="55"/>
    </row>
    <row r="123" s="42" customFormat="1" spans="4:6">
      <c r="D123" s="43"/>
      <c r="F123" s="55"/>
    </row>
    <row r="124" s="42" customFormat="1" spans="4:6">
      <c r="D124" s="43"/>
      <c r="F124" s="55"/>
    </row>
    <row r="125" s="42" customFormat="1" spans="4:6">
      <c r="D125" s="43"/>
      <c r="F125" s="55"/>
    </row>
    <row r="126" s="42" customFormat="1" spans="4:6">
      <c r="D126" s="43"/>
      <c r="F126" s="55"/>
    </row>
    <row r="127" s="42" customFormat="1" spans="4:6">
      <c r="D127" s="43"/>
      <c r="F127" s="55"/>
    </row>
    <row r="128" s="42" customFormat="1" spans="4:6">
      <c r="D128" s="43"/>
      <c r="F128" s="55"/>
    </row>
    <row r="129" s="42" customFormat="1" spans="4:6">
      <c r="D129" s="43"/>
      <c r="F129" s="55"/>
    </row>
    <row r="130" s="42" customFormat="1" spans="4:6">
      <c r="D130" s="43"/>
      <c r="F130" s="55"/>
    </row>
    <row r="131" s="42" customFormat="1" spans="4:6">
      <c r="D131" s="43"/>
      <c r="F131" s="55"/>
    </row>
    <row r="132" s="42" customFormat="1" spans="4:6">
      <c r="D132" s="43"/>
      <c r="F132" s="55"/>
    </row>
    <row r="133" s="42" customFormat="1" spans="4:6">
      <c r="D133" s="43"/>
      <c r="F133" s="55"/>
    </row>
    <row r="134" s="42" customFormat="1" spans="4:6">
      <c r="D134" s="43"/>
      <c r="F134" s="55"/>
    </row>
    <row r="135" s="42" customFormat="1" spans="4:6">
      <c r="D135" s="43"/>
      <c r="F135" s="55"/>
    </row>
    <row r="136" s="42" customFormat="1" spans="4:6">
      <c r="D136" s="43"/>
      <c r="F136" s="55"/>
    </row>
    <row r="137" s="42" customFormat="1" spans="4:6">
      <c r="D137" s="43"/>
      <c r="F137" s="55"/>
    </row>
    <row r="138" s="42" customFormat="1" spans="4:6">
      <c r="D138" s="43"/>
      <c r="F138" s="55"/>
    </row>
    <row r="139" s="42" customFormat="1" spans="4:6">
      <c r="D139" s="43"/>
      <c r="F139" s="55"/>
    </row>
    <row r="140" s="42" customFormat="1" spans="4:6">
      <c r="D140" s="43"/>
      <c r="F140" s="55"/>
    </row>
    <row r="141" s="42" customFormat="1" spans="4:6">
      <c r="D141" s="43"/>
      <c r="F141" s="55"/>
    </row>
    <row r="142" s="42" customFormat="1" spans="4:6">
      <c r="D142" s="43"/>
      <c r="F142" s="55"/>
    </row>
    <row r="143" s="42" customFormat="1" spans="4:6">
      <c r="D143" s="43"/>
      <c r="F143" s="55"/>
    </row>
    <row r="144" s="42" customFormat="1" spans="4:6">
      <c r="D144" s="43"/>
      <c r="F144" s="55"/>
    </row>
    <row r="145" s="42" customFormat="1" spans="4:6">
      <c r="D145" s="43"/>
      <c r="F145" s="55"/>
    </row>
    <row r="146" s="42" customFormat="1" spans="4:6">
      <c r="D146" s="43"/>
      <c r="F146" s="55"/>
    </row>
    <row r="147" s="42" customFormat="1" spans="4:6">
      <c r="D147" s="43"/>
      <c r="F147" s="55"/>
    </row>
    <row r="148" s="42" customFormat="1" spans="4:6">
      <c r="D148" s="43"/>
      <c r="F148" s="55"/>
    </row>
    <row r="149" s="42" customFormat="1" spans="4:6">
      <c r="D149" s="43"/>
      <c r="F149" s="55"/>
    </row>
    <row r="150" s="42" customFormat="1" spans="4:6">
      <c r="D150" s="43"/>
      <c r="F150" s="55"/>
    </row>
    <row r="151" s="42" customFormat="1" spans="4:6">
      <c r="D151" s="43"/>
      <c r="F151" s="55"/>
    </row>
    <row r="152" s="42" customFormat="1" spans="4:6">
      <c r="D152" s="43"/>
      <c r="F152" s="55"/>
    </row>
    <row r="153" s="42" customFormat="1" spans="4:6">
      <c r="D153" s="43"/>
      <c r="F153" s="55"/>
    </row>
    <row r="154" s="42" customFormat="1" spans="4:6">
      <c r="D154" s="43"/>
      <c r="F154" s="55"/>
    </row>
    <row r="155" s="42" customFormat="1" spans="4:6">
      <c r="D155" s="43"/>
      <c r="F155" s="55"/>
    </row>
    <row r="156" s="42" customFormat="1" spans="4:6">
      <c r="D156" s="43"/>
      <c r="F156" s="55"/>
    </row>
    <row r="157" s="42" customFormat="1" spans="4:6">
      <c r="D157" s="43"/>
      <c r="F157" s="55"/>
    </row>
    <row r="158" s="42" customFormat="1" spans="4:6">
      <c r="D158" s="43"/>
      <c r="F158" s="55"/>
    </row>
    <row r="159" s="42" customFormat="1" spans="4:6">
      <c r="D159" s="43"/>
      <c r="F159" s="55"/>
    </row>
    <row r="160" s="42" customFormat="1" spans="4:6">
      <c r="D160" s="43"/>
      <c r="F160" s="55"/>
    </row>
    <row r="161" s="42" customFormat="1" spans="4:6">
      <c r="D161" s="43"/>
      <c r="F161" s="55"/>
    </row>
    <row r="162" s="42" customFormat="1" spans="4:6">
      <c r="D162" s="43"/>
      <c r="F162" s="55"/>
    </row>
    <row r="163" s="42" customFormat="1" spans="4:6">
      <c r="D163" s="43"/>
      <c r="F163" s="55"/>
    </row>
    <row r="164" s="42" customFormat="1" spans="4:6">
      <c r="D164" s="43"/>
      <c r="F164" s="55"/>
    </row>
    <row r="165" s="42" customFormat="1" spans="4:6">
      <c r="D165" s="43"/>
      <c r="F165" s="55"/>
    </row>
    <row r="166" s="42" customFormat="1" spans="4:6">
      <c r="D166" s="43"/>
      <c r="F166" s="55"/>
    </row>
    <row r="167" s="42" customFormat="1" spans="4:6">
      <c r="D167" s="43"/>
      <c r="F167" s="55"/>
    </row>
    <row r="168" s="42" customFormat="1" spans="4:6">
      <c r="D168" s="43"/>
      <c r="F168" s="55"/>
    </row>
    <row r="169" s="42" customFormat="1" spans="4:6">
      <c r="D169" s="43"/>
      <c r="F169" s="55"/>
    </row>
    <row r="170" s="42" customFormat="1" spans="4:6">
      <c r="D170" s="43"/>
      <c r="F170" s="55"/>
    </row>
    <row r="171" s="42" customFormat="1" spans="4:6">
      <c r="D171" s="43"/>
      <c r="F171" s="55"/>
    </row>
    <row r="172" s="42" customFormat="1" spans="4:6">
      <c r="D172" s="43"/>
      <c r="F172" s="55"/>
    </row>
    <row r="173" s="42" customFormat="1" spans="4:6">
      <c r="D173" s="43"/>
      <c r="F173" s="55"/>
    </row>
    <row r="174" s="42" customFormat="1" spans="4:6">
      <c r="D174" s="43"/>
      <c r="F174" s="55"/>
    </row>
    <row r="175" s="42" customFormat="1" spans="4:6">
      <c r="D175" s="43"/>
      <c r="F175" s="55"/>
    </row>
    <row r="176" s="42" customFormat="1" spans="4:6">
      <c r="D176" s="43"/>
      <c r="F176" s="55"/>
    </row>
    <row r="177" s="42" customFormat="1" spans="4:6">
      <c r="D177" s="43"/>
      <c r="F177" s="55"/>
    </row>
    <row r="178" s="42" customFormat="1" spans="4:6">
      <c r="D178" s="43"/>
      <c r="F178" s="55"/>
    </row>
    <row r="179" s="42" customFormat="1" spans="4:6">
      <c r="D179" s="43"/>
      <c r="F179" s="55"/>
    </row>
    <row r="180" s="42" customFormat="1" spans="4:6">
      <c r="D180" s="43"/>
      <c r="F180" s="55"/>
    </row>
    <row r="181" s="42" customFormat="1" spans="4:6">
      <c r="D181" s="43"/>
      <c r="F181" s="55"/>
    </row>
    <row r="182" s="42" customFormat="1" spans="4:6">
      <c r="D182" s="43"/>
      <c r="F182" s="55"/>
    </row>
    <row r="183" s="42" customFormat="1" spans="4:6">
      <c r="D183" s="43"/>
      <c r="F183" s="55"/>
    </row>
    <row r="184" s="42" customFormat="1" spans="4:6">
      <c r="D184" s="43"/>
      <c r="F184" s="55"/>
    </row>
    <row r="185" s="42" customFormat="1" spans="4:6">
      <c r="D185" s="43"/>
      <c r="F185" s="55"/>
    </row>
    <row r="186" s="42" customFormat="1" spans="4:6">
      <c r="D186" s="43"/>
      <c r="F186" s="55"/>
    </row>
    <row r="187" s="42" customFormat="1" spans="4:6">
      <c r="D187" s="43"/>
      <c r="F187" s="55"/>
    </row>
    <row r="188" s="42" customFormat="1" spans="4:6">
      <c r="D188" s="43"/>
      <c r="F188" s="55"/>
    </row>
    <row r="189" s="42" customFormat="1" spans="4:6">
      <c r="D189" s="43"/>
      <c r="F189" s="55"/>
    </row>
    <row r="190" s="42" customFormat="1" spans="4:6">
      <c r="D190" s="43"/>
      <c r="F190" s="55"/>
    </row>
    <row r="191" s="42" customFormat="1" spans="4:6">
      <c r="D191" s="43"/>
      <c r="F191" s="55"/>
    </row>
    <row r="192" s="42" customFormat="1" spans="4:6">
      <c r="D192" s="43"/>
      <c r="F192" s="55"/>
    </row>
    <row r="193" s="42" customFormat="1" spans="4:6">
      <c r="D193" s="43"/>
      <c r="F193" s="55"/>
    </row>
    <row r="194" s="42" customFormat="1" spans="4:6">
      <c r="D194" s="43"/>
      <c r="F194" s="55"/>
    </row>
    <row r="195" s="42" customFormat="1" spans="4:6">
      <c r="D195" s="43"/>
      <c r="F195" s="55"/>
    </row>
    <row r="196" s="42" customFormat="1" spans="4:6">
      <c r="D196" s="43"/>
      <c r="F196" s="55"/>
    </row>
    <row r="197" s="42" customFormat="1" spans="4:6">
      <c r="D197" s="43"/>
      <c r="F197" s="55"/>
    </row>
    <row r="198" s="42" customFormat="1" spans="4:6">
      <c r="D198" s="43"/>
      <c r="F198" s="55"/>
    </row>
    <row r="199" s="42" customFormat="1" spans="4:6">
      <c r="D199" s="43"/>
      <c r="F199" s="55"/>
    </row>
    <row r="200" s="42" customFormat="1" spans="4:6">
      <c r="D200" s="43"/>
      <c r="F200" s="55"/>
    </row>
    <row r="201" s="42" customFormat="1" spans="4:6">
      <c r="D201" s="43"/>
      <c r="F201" s="55"/>
    </row>
    <row r="202" s="42" customFormat="1" spans="4:6">
      <c r="D202" s="43"/>
      <c r="F202" s="55"/>
    </row>
    <row r="203" s="42" customFormat="1" spans="4:6">
      <c r="D203" s="43"/>
      <c r="F203" s="55"/>
    </row>
    <row r="204" s="42" customFormat="1" spans="4:6">
      <c r="D204" s="43"/>
      <c r="F204" s="55"/>
    </row>
    <row r="205" s="42" customFormat="1" spans="4:6">
      <c r="D205" s="43"/>
      <c r="F205" s="55"/>
    </row>
    <row r="206" s="42" customFormat="1" spans="4:6">
      <c r="D206" s="43"/>
      <c r="F206" s="55"/>
    </row>
    <row r="207" s="42" customFormat="1" spans="4:6">
      <c r="D207" s="43"/>
      <c r="F207" s="55"/>
    </row>
    <row r="208" s="42" customFormat="1" spans="4:6">
      <c r="D208" s="43"/>
      <c r="F208" s="55"/>
    </row>
    <row r="209" s="42" customFormat="1" spans="4:6">
      <c r="D209" s="43"/>
      <c r="F209" s="55"/>
    </row>
    <row r="210" s="42" customFormat="1" spans="4:6">
      <c r="D210" s="43"/>
      <c r="F210" s="55"/>
    </row>
    <row r="211" s="42" customFormat="1" spans="4:6">
      <c r="D211" s="43"/>
      <c r="F211" s="55"/>
    </row>
    <row r="212" s="42" customFormat="1" spans="4:6">
      <c r="D212" s="43"/>
      <c r="F212" s="55"/>
    </row>
    <row r="213" s="42" customFormat="1" spans="4:6">
      <c r="D213" s="43"/>
      <c r="F213" s="55"/>
    </row>
    <row r="214" s="42" customFormat="1" spans="4:6">
      <c r="D214" s="43"/>
      <c r="F214" s="55"/>
    </row>
    <row r="215" s="42" customFormat="1" spans="4:6">
      <c r="D215" s="43"/>
      <c r="F215" s="55"/>
    </row>
    <row r="216" s="42" customFormat="1" spans="4:6">
      <c r="D216" s="43"/>
      <c r="F216" s="55"/>
    </row>
    <row r="217" s="42" customFormat="1" spans="4:6">
      <c r="D217" s="43"/>
      <c r="F217" s="55"/>
    </row>
    <row r="218" s="42" customFormat="1" spans="4:6">
      <c r="D218" s="43"/>
      <c r="F218" s="55"/>
    </row>
    <row r="219" s="42" customFormat="1" spans="4:6">
      <c r="D219" s="43"/>
      <c r="F219" s="55"/>
    </row>
    <row r="220" s="42" customFormat="1" spans="4:6">
      <c r="D220" s="43"/>
      <c r="F220" s="55"/>
    </row>
    <row r="221" s="42" customFormat="1" spans="4:6">
      <c r="D221" s="43"/>
      <c r="F221" s="55"/>
    </row>
    <row r="222" s="42" customFormat="1" spans="4:6">
      <c r="D222" s="43"/>
      <c r="F222" s="55"/>
    </row>
    <row r="223" s="42" customFormat="1" spans="4:6">
      <c r="D223" s="43"/>
      <c r="F223" s="55"/>
    </row>
    <row r="224" s="42" customFormat="1" spans="4:6">
      <c r="D224" s="43"/>
      <c r="F224" s="55"/>
    </row>
    <row r="225" s="42" customFormat="1" spans="4:6">
      <c r="D225" s="43"/>
      <c r="F225" s="55"/>
    </row>
    <row r="226" s="42" customFormat="1" spans="4:6">
      <c r="D226" s="43"/>
      <c r="F226" s="55"/>
    </row>
    <row r="227" s="42" customFormat="1" spans="4:6">
      <c r="D227" s="43"/>
      <c r="F227" s="55"/>
    </row>
    <row r="228" s="42" customFormat="1" spans="4:6">
      <c r="D228" s="43"/>
      <c r="F228" s="55"/>
    </row>
    <row r="229" s="42" customFormat="1" spans="4:6">
      <c r="D229" s="43"/>
      <c r="F229" s="55"/>
    </row>
    <row r="230" s="42" customFormat="1" spans="4:6">
      <c r="D230" s="43"/>
      <c r="F230" s="55"/>
    </row>
    <row r="231" s="42" customFormat="1" spans="4:6">
      <c r="D231" s="43"/>
      <c r="F231" s="55"/>
    </row>
    <row r="232" s="42" customFormat="1" spans="4:6">
      <c r="D232" s="43"/>
      <c r="F232" s="55"/>
    </row>
    <row r="233" s="42" customFormat="1" spans="4:6">
      <c r="D233" s="43"/>
      <c r="F233" s="55"/>
    </row>
    <row r="234" s="42" customFormat="1" spans="4:6">
      <c r="D234" s="43"/>
      <c r="F234" s="55"/>
    </row>
    <row r="235" s="42" customFormat="1" spans="4:6">
      <c r="D235" s="43"/>
      <c r="F235" s="55"/>
    </row>
    <row r="236" s="42" customFormat="1" spans="4:6">
      <c r="D236" s="43"/>
      <c r="F236" s="55"/>
    </row>
    <row r="237" s="42" customFormat="1" spans="4:6">
      <c r="D237" s="43"/>
      <c r="F237" s="55"/>
    </row>
    <row r="238" s="42" customFormat="1" spans="4:6">
      <c r="D238" s="43"/>
      <c r="F238" s="55"/>
    </row>
    <row r="239" s="42" customFormat="1" spans="4:6">
      <c r="D239" s="43"/>
      <c r="F239" s="55"/>
    </row>
    <row r="240" s="42" customFormat="1" spans="4:6">
      <c r="D240" s="43"/>
      <c r="F240" s="55"/>
    </row>
    <row r="241" s="42" customFormat="1" spans="4:6">
      <c r="D241" s="43"/>
      <c r="F241" s="55"/>
    </row>
    <row r="242" s="42" customFormat="1" spans="4:6">
      <c r="D242" s="43"/>
      <c r="F242" s="55"/>
    </row>
    <row r="243" s="42" customFormat="1" spans="4:6">
      <c r="D243" s="43"/>
      <c r="F243" s="55"/>
    </row>
    <row r="244" s="42" customFormat="1" spans="4:6">
      <c r="D244" s="43"/>
      <c r="F244" s="55"/>
    </row>
    <row r="245" s="42" customFormat="1" spans="4:6">
      <c r="D245" s="43"/>
      <c r="F245" s="55"/>
    </row>
    <row r="246" s="42" customFormat="1" spans="4:6">
      <c r="D246" s="43"/>
      <c r="F246" s="55"/>
    </row>
    <row r="247" s="42" customFormat="1" spans="4:6">
      <c r="D247" s="43"/>
      <c r="F247" s="55"/>
    </row>
    <row r="248" s="42" customFormat="1" spans="4:6">
      <c r="D248" s="43"/>
      <c r="F248" s="55"/>
    </row>
    <row r="249" s="42" customFormat="1" spans="4:6">
      <c r="D249" s="43"/>
      <c r="F249" s="55"/>
    </row>
    <row r="250" s="42" customFormat="1" spans="4:6">
      <c r="D250" s="43"/>
      <c r="F250" s="55"/>
    </row>
    <row r="251" s="42" customFormat="1" spans="4:6">
      <c r="D251" s="43"/>
      <c r="F251" s="55"/>
    </row>
    <row r="252" s="42" customFormat="1" spans="4:6">
      <c r="D252" s="43"/>
      <c r="F252" s="55"/>
    </row>
    <row r="253" s="42" customFormat="1" spans="4:6">
      <c r="D253" s="43"/>
      <c r="F253" s="55"/>
    </row>
    <row r="254" s="42" customFormat="1" spans="4:6">
      <c r="D254" s="43"/>
      <c r="F254" s="55"/>
    </row>
    <row r="255" s="42" customFormat="1" spans="4:6">
      <c r="D255" s="43"/>
      <c r="F255" s="55"/>
    </row>
    <row r="256" s="42" customFormat="1" spans="4:6">
      <c r="D256" s="43"/>
      <c r="F256" s="55"/>
    </row>
    <row r="257" s="42" customFormat="1" spans="4:6">
      <c r="D257" s="43"/>
      <c r="F257" s="55"/>
    </row>
    <row r="258" s="42" customFormat="1" spans="4:6">
      <c r="D258" s="43"/>
      <c r="F258" s="55"/>
    </row>
    <row r="259" s="42" customFormat="1" spans="4:6">
      <c r="D259" s="43"/>
      <c r="F259" s="55"/>
    </row>
    <row r="260" s="42" customFormat="1" spans="4:6">
      <c r="D260" s="43"/>
      <c r="F260" s="55"/>
    </row>
    <row r="261" s="42" customFormat="1" spans="4:6">
      <c r="D261" s="43"/>
      <c r="F261" s="55"/>
    </row>
    <row r="262" s="42" customFormat="1" spans="4:6">
      <c r="D262" s="43"/>
      <c r="F262" s="55"/>
    </row>
    <row r="263" s="42" customFormat="1" spans="4:6">
      <c r="D263" s="43"/>
      <c r="F263" s="55"/>
    </row>
    <row r="264" s="42" customFormat="1" spans="4:6">
      <c r="D264" s="43"/>
      <c r="F264" s="55"/>
    </row>
    <row r="265" s="42" customFormat="1" spans="4:6">
      <c r="D265" s="43"/>
      <c r="F265" s="55"/>
    </row>
    <row r="266" s="42" customFormat="1" spans="4:6">
      <c r="D266" s="43"/>
      <c r="F266" s="55"/>
    </row>
    <row r="267" s="42" customFormat="1" spans="4:6">
      <c r="D267" s="43"/>
      <c r="F267" s="55"/>
    </row>
    <row r="268" s="42" customFormat="1" spans="4:6">
      <c r="D268" s="43"/>
      <c r="F268" s="55"/>
    </row>
    <row r="269" s="42" customFormat="1" spans="4:6">
      <c r="D269" s="43"/>
      <c r="F269" s="55"/>
    </row>
    <row r="270" s="42" customFormat="1" spans="4:6">
      <c r="D270" s="43"/>
      <c r="F270" s="55"/>
    </row>
    <row r="271" s="42" customFormat="1" spans="4:6">
      <c r="D271" s="43"/>
      <c r="F271" s="55"/>
    </row>
    <row r="272" s="42" customFormat="1" spans="4:6">
      <c r="D272" s="43"/>
      <c r="F272" s="55"/>
    </row>
    <row r="273" s="42" customFormat="1" spans="4:6">
      <c r="D273" s="43"/>
      <c r="F273" s="55"/>
    </row>
    <row r="274" s="42" customFormat="1" spans="4:6">
      <c r="D274" s="43"/>
      <c r="F274" s="55"/>
    </row>
    <row r="275" s="42" customFormat="1" spans="4:6">
      <c r="D275" s="43"/>
      <c r="F275" s="55"/>
    </row>
    <row r="276" s="42" customFormat="1" spans="4:6">
      <c r="D276" s="43"/>
      <c r="F276" s="55"/>
    </row>
    <row r="277" s="42" customFormat="1" spans="4:6">
      <c r="D277" s="43"/>
      <c r="F277" s="55"/>
    </row>
    <row r="278" s="42" customFormat="1" spans="4:6">
      <c r="D278" s="43"/>
      <c r="F278" s="55"/>
    </row>
    <row r="279" s="42" customFormat="1" spans="4:6">
      <c r="D279" s="43"/>
      <c r="F279" s="55"/>
    </row>
    <row r="280" s="42" customFormat="1" spans="4:6">
      <c r="D280" s="43"/>
      <c r="F280" s="55"/>
    </row>
    <row r="281" s="42" customFormat="1" spans="4:6">
      <c r="D281" s="43"/>
      <c r="F281" s="55"/>
    </row>
    <row r="282" s="42" customFormat="1" spans="4:6">
      <c r="D282" s="43"/>
      <c r="F282" s="55"/>
    </row>
    <row r="283" s="42" customFormat="1" spans="4:6">
      <c r="D283" s="43"/>
      <c r="F283" s="55"/>
    </row>
    <row r="284" s="42" customFormat="1" spans="4:6">
      <c r="D284" s="43"/>
      <c r="F284" s="55"/>
    </row>
    <row r="285" s="42" customFormat="1" spans="4:6">
      <c r="D285" s="43"/>
      <c r="F285" s="55"/>
    </row>
    <row r="286" s="42" customFormat="1" spans="4:6">
      <c r="D286" s="43"/>
      <c r="F286" s="55"/>
    </row>
    <row r="287" s="42" customFormat="1" spans="4:6">
      <c r="D287" s="43"/>
      <c r="F287" s="55"/>
    </row>
    <row r="288" s="42" customFormat="1" spans="4:6">
      <c r="D288" s="43"/>
      <c r="F288" s="55"/>
    </row>
    <row r="289" s="42" customFormat="1" spans="4:6">
      <c r="D289" s="43"/>
      <c r="F289" s="55"/>
    </row>
    <row r="290" s="42" customFormat="1" spans="4:6">
      <c r="D290" s="43"/>
      <c r="F290" s="55"/>
    </row>
    <row r="291" s="42" customFormat="1" spans="4:6">
      <c r="D291" s="43"/>
      <c r="F291" s="55"/>
    </row>
    <row r="292" s="42" customFormat="1" spans="4:6">
      <c r="D292" s="43"/>
      <c r="F292" s="55"/>
    </row>
    <row r="293" s="42" customFormat="1" spans="4:6">
      <c r="D293" s="43"/>
      <c r="F293" s="55"/>
    </row>
    <row r="294" s="42" customFormat="1" spans="4:6">
      <c r="D294" s="43"/>
      <c r="F294" s="55"/>
    </row>
    <row r="295" s="42" customFormat="1" spans="4:6">
      <c r="D295" s="43"/>
      <c r="F295" s="55"/>
    </row>
    <row r="296" s="42" customFormat="1" spans="4:6">
      <c r="D296" s="43"/>
      <c r="F296" s="55"/>
    </row>
    <row r="297" s="42" customFormat="1" spans="4:6">
      <c r="D297" s="43"/>
      <c r="F297" s="55"/>
    </row>
    <row r="298" s="42" customFormat="1" spans="4:6">
      <c r="D298" s="43"/>
      <c r="F298" s="55"/>
    </row>
    <row r="299" s="42" customFormat="1" spans="4:6">
      <c r="D299" s="43"/>
      <c r="F299" s="55"/>
    </row>
    <row r="300" s="42" customFormat="1" spans="4:6">
      <c r="D300" s="43"/>
      <c r="F300" s="55"/>
    </row>
    <row r="301" s="42" customFormat="1" spans="4:6">
      <c r="D301" s="43"/>
      <c r="F301" s="55"/>
    </row>
    <row r="302" s="42" customFormat="1" spans="4:6">
      <c r="D302" s="43"/>
      <c r="F302" s="55"/>
    </row>
    <row r="303" s="42" customFormat="1" spans="4:6">
      <c r="D303" s="43"/>
      <c r="F303" s="55"/>
    </row>
    <row r="304" s="42" customFormat="1" spans="4:6">
      <c r="D304" s="43"/>
      <c r="F304" s="55"/>
    </row>
    <row r="305" s="42" customFormat="1" spans="4:6">
      <c r="D305" s="43"/>
      <c r="F305" s="55"/>
    </row>
    <row r="306" s="42" customFormat="1" spans="4:6">
      <c r="D306" s="43"/>
      <c r="F306" s="55"/>
    </row>
    <row r="307" s="42" customFormat="1" spans="4:6">
      <c r="D307" s="43"/>
      <c r="F307" s="55"/>
    </row>
    <row r="308" s="42" customFormat="1" spans="4:6">
      <c r="D308" s="43"/>
      <c r="F308" s="55"/>
    </row>
    <row r="309" s="42" customFormat="1" spans="4:6">
      <c r="D309" s="43"/>
      <c r="F309" s="55"/>
    </row>
    <row r="310" s="42" customFormat="1" spans="4:6">
      <c r="D310" s="43"/>
      <c r="F310" s="55"/>
    </row>
    <row r="311" s="42" customFormat="1" spans="4:6">
      <c r="D311" s="43"/>
      <c r="F311" s="55"/>
    </row>
    <row r="312" s="42" customFormat="1" spans="4:6">
      <c r="D312" s="43"/>
      <c r="F312" s="55"/>
    </row>
    <row r="313" s="42" customFormat="1" spans="4:6">
      <c r="D313" s="43"/>
      <c r="F313" s="55"/>
    </row>
    <row r="314" s="42" customFormat="1" spans="4:6">
      <c r="D314" s="43"/>
      <c r="F314" s="55"/>
    </row>
    <row r="315" s="42" customFormat="1" spans="4:6">
      <c r="D315" s="43"/>
      <c r="F315" s="55"/>
    </row>
    <row r="316" s="42" customFormat="1" spans="4:6">
      <c r="D316" s="43"/>
      <c r="F316" s="55"/>
    </row>
    <row r="317" s="42" customFormat="1" spans="4:6">
      <c r="D317" s="43"/>
      <c r="F317" s="55"/>
    </row>
    <row r="318" s="42" customFormat="1" spans="4:6">
      <c r="D318" s="43"/>
      <c r="F318" s="55"/>
    </row>
    <row r="319" s="42" customFormat="1" spans="4:6">
      <c r="D319" s="43"/>
      <c r="F319" s="55"/>
    </row>
    <row r="320" s="42" customFormat="1" spans="4:6">
      <c r="D320" s="43"/>
      <c r="F320" s="55"/>
    </row>
    <row r="321" s="42" customFormat="1" spans="4:6">
      <c r="D321" s="43"/>
      <c r="F321" s="55"/>
    </row>
    <row r="322" s="42" customFormat="1" spans="4:6">
      <c r="D322" s="43"/>
      <c r="F322" s="55"/>
    </row>
    <row r="323" s="42" customFormat="1" spans="4:6">
      <c r="D323" s="43"/>
      <c r="F323" s="55"/>
    </row>
    <row r="324" s="42" customFormat="1" spans="4:6">
      <c r="D324" s="43"/>
      <c r="F324" s="55"/>
    </row>
    <row r="325" s="42" customFormat="1" spans="4:6">
      <c r="D325" s="43"/>
      <c r="F325" s="55"/>
    </row>
    <row r="326" s="42" customFormat="1" spans="4:6">
      <c r="D326" s="43"/>
      <c r="F326" s="55"/>
    </row>
    <row r="327" s="42" customFormat="1" spans="4:6">
      <c r="D327" s="43"/>
      <c r="F327" s="55"/>
    </row>
    <row r="328" s="42" customFormat="1" spans="4:6">
      <c r="D328" s="43"/>
      <c r="F328" s="55"/>
    </row>
    <row r="329" s="42" customFormat="1" spans="4:6">
      <c r="D329" s="43"/>
      <c r="F329" s="55"/>
    </row>
    <row r="330" s="42" customFormat="1" spans="4:6">
      <c r="D330" s="43"/>
      <c r="F330" s="55"/>
    </row>
    <row r="331" s="42" customFormat="1" spans="4:6">
      <c r="D331" s="43"/>
      <c r="F331" s="55"/>
    </row>
    <row r="332" s="42" customFormat="1" spans="4:6">
      <c r="D332" s="43"/>
      <c r="F332" s="55"/>
    </row>
    <row r="333" s="42" customFormat="1" spans="4:6">
      <c r="D333" s="43"/>
      <c r="F333" s="55"/>
    </row>
    <row r="334" s="42" customFormat="1" spans="4:6">
      <c r="D334" s="43"/>
      <c r="F334" s="55"/>
    </row>
    <row r="335" s="42" customFormat="1" spans="4:6">
      <c r="D335" s="43"/>
      <c r="F335" s="55"/>
    </row>
    <row r="336" s="42" customFormat="1" spans="4:6">
      <c r="D336" s="43"/>
      <c r="F336" s="55"/>
    </row>
    <row r="337" s="42" customFormat="1" spans="4:6">
      <c r="D337" s="43"/>
      <c r="F337" s="55"/>
    </row>
    <row r="338" s="42" customFormat="1" spans="4:6">
      <c r="D338" s="43"/>
      <c r="F338" s="55"/>
    </row>
    <row r="339" s="42" customFormat="1" spans="4:6">
      <c r="D339" s="43"/>
      <c r="F339" s="55"/>
    </row>
    <row r="340" s="42" customFormat="1" spans="4:6">
      <c r="D340" s="43"/>
      <c r="F340" s="55"/>
    </row>
    <row r="341" s="42" customFormat="1" spans="4:6">
      <c r="D341" s="43"/>
      <c r="F341" s="55"/>
    </row>
    <row r="342" s="42" customFormat="1" spans="4:6">
      <c r="D342" s="43"/>
      <c r="F342" s="55"/>
    </row>
    <row r="343" s="42" customFormat="1" spans="4:6">
      <c r="D343" s="43"/>
      <c r="F343" s="55"/>
    </row>
    <row r="344" s="42" customFormat="1" spans="4:6">
      <c r="D344" s="43"/>
      <c r="F344" s="55"/>
    </row>
    <row r="345" s="42" customFormat="1" spans="4:6">
      <c r="D345" s="43"/>
      <c r="F345" s="55"/>
    </row>
    <row r="346" s="42" customFormat="1" spans="4:6">
      <c r="D346" s="43"/>
      <c r="F346" s="55"/>
    </row>
    <row r="347" s="42" customFormat="1" spans="4:6">
      <c r="D347" s="43"/>
      <c r="F347" s="55"/>
    </row>
    <row r="348" s="42" customFormat="1" spans="4:6">
      <c r="D348" s="43"/>
      <c r="F348" s="55"/>
    </row>
    <row r="349" s="42" customFormat="1" spans="4:6">
      <c r="D349" s="43"/>
      <c r="F349" s="55"/>
    </row>
    <row r="350" s="42" customFormat="1" spans="4:6">
      <c r="D350" s="43"/>
      <c r="F350" s="55"/>
    </row>
    <row r="351" s="42" customFormat="1" spans="4:6">
      <c r="D351" s="43"/>
      <c r="F351" s="55"/>
    </row>
    <row r="352" s="42" customFormat="1" spans="4:6">
      <c r="D352" s="43"/>
      <c r="F352" s="55"/>
    </row>
    <row r="353" s="42" customFormat="1" spans="4:6">
      <c r="D353" s="43"/>
      <c r="F353" s="55"/>
    </row>
    <row r="354" s="42" customFormat="1" spans="4:6">
      <c r="D354" s="43"/>
      <c r="F354" s="55"/>
    </row>
    <row r="355" s="42" customFormat="1" spans="4:6">
      <c r="D355" s="43"/>
      <c r="F355" s="55"/>
    </row>
    <row r="356" s="42" customFormat="1" spans="4:6">
      <c r="D356" s="43"/>
      <c r="F356" s="55"/>
    </row>
    <row r="357" s="42" customFormat="1" spans="4:6">
      <c r="D357" s="43"/>
      <c r="F357" s="55"/>
    </row>
    <row r="358" s="42" customFormat="1" spans="4:6">
      <c r="D358" s="43"/>
      <c r="F358" s="55"/>
    </row>
    <row r="359" s="42" customFormat="1" spans="4:6">
      <c r="D359" s="43"/>
      <c r="F359" s="55"/>
    </row>
    <row r="360" s="42" customFormat="1" spans="4:6">
      <c r="D360" s="43"/>
      <c r="F360" s="55"/>
    </row>
    <row r="361" s="42" customFormat="1" spans="4:6">
      <c r="D361" s="43"/>
      <c r="F361" s="55"/>
    </row>
    <row r="362" s="42" customFormat="1" spans="4:6">
      <c r="D362" s="43"/>
      <c r="F362" s="55"/>
    </row>
    <row r="363" s="42" customFormat="1" spans="4:6">
      <c r="D363" s="43"/>
      <c r="F363" s="55"/>
    </row>
    <row r="364" s="42" customFormat="1" spans="4:6">
      <c r="D364" s="43"/>
      <c r="F364" s="55"/>
    </row>
    <row r="365" s="42" customFormat="1" spans="4:6">
      <c r="D365" s="43"/>
      <c r="F365" s="55"/>
    </row>
    <row r="366" s="42" customFormat="1" spans="4:6">
      <c r="D366" s="43"/>
      <c r="F366" s="55"/>
    </row>
    <row r="367" s="42" customFormat="1" spans="4:6">
      <c r="D367" s="43"/>
      <c r="F367" s="55"/>
    </row>
    <row r="368" s="42" customFormat="1" spans="4:6">
      <c r="D368" s="43"/>
      <c r="F368" s="55"/>
    </row>
    <row r="369" s="42" customFormat="1" spans="4:6">
      <c r="D369" s="43"/>
      <c r="F369" s="55"/>
    </row>
    <row r="370" s="42" customFormat="1" spans="4:6">
      <c r="D370" s="43"/>
      <c r="F370" s="55"/>
    </row>
    <row r="371" s="42" customFormat="1" spans="4:6">
      <c r="D371" s="43"/>
      <c r="F371" s="55"/>
    </row>
    <row r="372" s="42" customFormat="1" spans="4:6">
      <c r="D372" s="43"/>
      <c r="F372" s="55"/>
    </row>
    <row r="373" s="42" customFormat="1" spans="4:6">
      <c r="D373" s="43"/>
      <c r="F373" s="55"/>
    </row>
    <row r="374" s="42" customFormat="1" spans="4:6">
      <c r="D374" s="43"/>
      <c r="F374" s="55"/>
    </row>
    <row r="375" s="42" customFormat="1" spans="4:6">
      <c r="D375" s="43"/>
      <c r="F375" s="55"/>
    </row>
    <row r="376" s="42" customFormat="1" spans="4:6">
      <c r="D376" s="43"/>
      <c r="F376" s="55"/>
    </row>
    <row r="377" s="42" customFormat="1" spans="4:6">
      <c r="D377" s="43"/>
      <c r="F377" s="55"/>
    </row>
    <row r="378" s="42" customFormat="1" spans="4:6">
      <c r="D378" s="43"/>
      <c r="F378" s="55"/>
    </row>
    <row r="379" s="42" customFormat="1" spans="4:6">
      <c r="D379" s="43"/>
      <c r="F379" s="55"/>
    </row>
    <row r="380" s="42" customFormat="1" spans="4:6">
      <c r="D380" s="43"/>
      <c r="F380" s="55"/>
    </row>
    <row r="381" s="42" customFormat="1" spans="4:6">
      <c r="D381" s="43"/>
      <c r="F381" s="55"/>
    </row>
    <row r="382" s="42" customFormat="1" spans="4:6">
      <c r="D382" s="43"/>
      <c r="F382" s="55"/>
    </row>
    <row r="383" s="42" customFormat="1" spans="4:6">
      <c r="D383" s="43"/>
      <c r="F383" s="55"/>
    </row>
    <row r="384" s="42" customFormat="1" spans="4:6">
      <c r="D384" s="43"/>
      <c r="F384" s="55"/>
    </row>
    <row r="385" s="42" customFormat="1" spans="4:6">
      <c r="D385" s="43"/>
      <c r="F385" s="55"/>
    </row>
    <row r="386" s="42" customFormat="1" spans="4:6">
      <c r="D386" s="43"/>
      <c r="F386" s="55"/>
    </row>
    <row r="387" s="42" customFormat="1" spans="4:6">
      <c r="D387" s="43"/>
      <c r="F387" s="55"/>
    </row>
    <row r="388" s="42" customFormat="1" spans="4:6">
      <c r="D388" s="43"/>
      <c r="F388" s="55"/>
    </row>
    <row r="389" s="42" customFormat="1" spans="4:6">
      <c r="D389" s="43"/>
      <c r="F389" s="55"/>
    </row>
    <row r="390" s="42" customFormat="1" spans="4:6">
      <c r="D390" s="43"/>
      <c r="F390" s="55"/>
    </row>
    <row r="391" s="42" customFormat="1" spans="4:6">
      <c r="D391" s="43"/>
      <c r="F391" s="55"/>
    </row>
    <row r="392" s="42" customFormat="1" spans="4:6">
      <c r="D392" s="43"/>
      <c r="F392" s="55"/>
    </row>
    <row r="393" s="42" customFormat="1" spans="4:6">
      <c r="D393" s="43"/>
      <c r="F393" s="55"/>
    </row>
    <row r="394" s="42" customFormat="1" spans="4:6">
      <c r="D394" s="43"/>
      <c r="F394" s="55"/>
    </row>
    <row r="395" s="42" customFormat="1" spans="4:6">
      <c r="D395" s="43"/>
      <c r="F395" s="55"/>
    </row>
    <row r="396" s="42" customFormat="1" spans="4:6">
      <c r="D396" s="43"/>
      <c r="F396" s="55"/>
    </row>
    <row r="397" s="42" customFormat="1" spans="4:6">
      <c r="D397" s="43"/>
      <c r="F397" s="55"/>
    </row>
    <row r="398" s="42" customFormat="1" spans="4:6">
      <c r="D398" s="43"/>
      <c r="F398" s="55"/>
    </row>
    <row r="399" s="42" customFormat="1" spans="4:6">
      <c r="D399" s="43"/>
      <c r="F399" s="55"/>
    </row>
    <row r="400" s="42" customFormat="1" spans="4:6">
      <c r="D400" s="43"/>
      <c r="F400" s="55"/>
    </row>
    <row r="401" s="42" customFormat="1" spans="4:6">
      <c r="D401" s="43"/>
      <c r="F401" s="55"/>
    </row>
    <row r="402" s="42" customFormat="1" spans="4:6">
      <c r="D402" s="43"/>
      <c r="F402" s="55"/>
    </row>
    <row r="403" s="42" customFormat="1" spans="4:6">
      <c r="D403" s="43"/>
      <c r="F403" s="55"/>
    </row>
    <row r="404" s="42" customFormat="1" spans="4:6">
      <c r="D404" s="43"/>
      <c r="F404" s="55"/>
    </row>
    <row r="405" s="42" customFormat="1" spans="4:6">
      <c r="D405" s="43"/>
      <c r="F405" s="55"/>
    </row>
    <row r="406" s="42" customFormat="1" spans="4:6">
      <c r="D406" s="43"/>
      <c r="F406" s="55"/>
    </row>
    <row r="407" s="42" customFormat="1" spans="4:6">
      <c r="D407" s="43"/>
      <c r="F407" s="55"/>
    </row>
    <row r="408" s="42" customFormat="1" spans="4:6">
      <c r="D408" s="43"/>
      <c r="F408" s="55"/>
    </row>
    <row r="409" s="42" customFormat="1" spans="4:6">
      <c r="D409" s="43"/>
      <c r="F409" s="55"/>
    </row>
    <row r="410" s="42" customFormat="1" spans="4:6">
      <c r="D410" s="43"/>
      <c r="F410" s="55"/>
    </row>
    <row r="411" s="42" customFormat="1" spans="4:6">
      <c r="D411" s="43"/>
      <c r="F411" s="55"/>
    </row>
    <row r="412" s="42" customFormat="1" spans="4:6">
      <c r="D412" s="43"/>
      <c r="F412" s="55"/>
    </row>
    <row r="413" s="42" customFormat="1" spans="4:6">
      <c r="D413" s="43"/>
      <c r="F413" s="55"/>
    </row>
    <row r="414" s="42" customFormat="1" spans="4:6">
      <c r="D414" s="43"/>
      <c r="F414" s="55"/>
    </row>
    <row r="415" s="42" customFormat="1" spans="4:6">
      <c r="D415" s="43"/>
      <c r="F415" s="55"/>
    </row>
    <row r="416" s="42" customFormat="1" spans="4:6">
      <c r="D416" s="43"/>
      <c r="F416" s="55"/>
    </row>
    <row r="417" s="42" customFormat="1" spans="4:6">
      <c r="D417" s="43"/>
      <c r="F417" s="55"/>
    </row>
    <row r="418" s="42" customFormat="1" spans="4:6">
      <c r="D418" s="43"/>
      <c r="F418" s="55"/>
    </row>
    <row r="419" s="42" customFormat="1" spans="4:6">
      <c r="D419" s="43"/>
      <c r="F419" s="55"/>
    </row>
    <row r="420" s="42" customFormat="1" spans="4:6">
      <c r="D420" s="43"/>
      <c r="F420" s="55"/>
    </row>
    <row r="421" s="42" customFormat="1" spans="4:6">
      <c r="D421" s="43"/>
      <c r="F421" s="55"/>
    </row>
    <row r="422" s="42" customFormat="1" spans="4:6">
      <c r="D422" s="43"/>
      <c r="F422" s="55"/>
    </row>
    <row r="423" s="42" customFormat="1" spans="4:6">
      <c r="D423" s="43"/>
      <c r="F423" s="55"/>
    </row>
    <row r="424" s="42" customFormat="1" spans="4:6">
      <c r="D424" s="43"/>
      <c r="F424" s="55"/>
    </row>
    <row r="425" s="42" customFormat="1" spans="4:6">
      <c r="D425" s="43"/>
      <c r="F425" s="55"/>
    </row>
    <row r="426" s="42" customFormat="1" spans="4:6">
      <c r="D426" s="43"/>
      <c r="F426" s="55"/>
    </row>
    <row r="427" s="42" customFormat="1" spans="4:6">
      <c r="D427" s="43"/>
      <c r="F427" s="55"/>
    </row>
    <row r="428" s="42" customFormat="1" spans="4:6">
      <c r="D428" s="43"/>
      <c r="F428" s="55"/>
    </row>
    <row r="429" s="42" customFormat="1" spans="4:6">
      <c r="D429" s="43"/>
      <c r="F429" s="55"/>
    </row>
    <row r="430" s="42" customFormat="1" spans="4:6">
      <c r="D430" s="43"/>
      <c r="F430" s="55"/>
    </row>
    <row r="431" s="42" customFormat="1" spans="4:6">
      <c r="D431" s="43"/>
      <c r="F431" s="55"/>
    </row>
    <row r="432" s="42" customFormat="1" spans="4:6">
      <c r="D432" s="43"/>
      <c r="F432" s="55"/>
    </row>
    <row r="433" s="42" customFormat="1" spans="4:6">
      <c r="D433" s="43"/>
      <c r="F433" s="55"/>
    </row>
    <row r="434" s="42" customFormat="1" spans="4:6">
      <c r="D434" s="43"/>
      <c r="F434" s="55"/>
    </row>
    <row r="435" s="42" customFormat="1" spans="4:6">
      <c r="D435" s="43"/>
      <c r="F435" s="55"/>
    </row>
    <row r="436" s="42" customFormat="1" spans="4:6">
      <c r="D436" s="43"/>
      <c r="F436" s="55"/>
    </row>
    <row r="437" s="42" customFormat="1" spans="4:6">
      <c r="D437" s="43"/>
      <c r="F437" s="55"/>
    </row>
    <row r="438" s="42" customFormat="1" spans="4:6">
      <c r="D438" s="43"/>
      <c r="F438" s="55"/>
    </row>
    <row r="439" s="42" customFormat="1" spans="4:6">
      <c r="D439" s="43"/>
      <c r="F439" s="55"/>
    </row>
    <row r="440" s="42" customFormat="1" spans="4:6">
      <c r="D440" s="43"/>
      <c r="F440" s="55"/>
    </row>
    <row r="441" s="42" customFormat="1" spans="4:6">
      <c r="D441" s="43"/>
      <c r="F441" s="55"/>
    </row>
    <row r="442" s="42" customFormat="1" spans="4:6">
      <c r="D442" s="43"/>
      <c r="F442" s="55"/>
    </row>
    <row r="443" s="42" customFormat="1" spans="4:6">
      <c r="D443" s="43"/>
      <c r="F443" s="55"/>
    </row>
    <row r="444" s="42" customFormat="1" spans="4:6">
      <c r="D444" s="43"/>
      <c r="F444" s="55"/>
    </row>
    <row r="445" s="42" customFormat="1" spans="4:6">
      <c r="D445" s="43"/>
      <c r="F445" s="55"/>
    </row>
    <row r="446" s="42" customFormat="1" spans="4:6">
      <c r="D446" s="43"/>
      <c r="F446" s="55"/>
    </row>
    <row r="447" s="42" customFormat="1" spans="4:6">
      <c r="D447" s="43"/>
      <c r="F447" s="55"/>
    </row>
    <row r="448" s="42" customFormat="1" spans="4:6">
      <c r="D448" s="43"/>
      <c r="F448" s="55"/>
    </row>
    <row r="449" s="42" customFormat="1" spans="4:6">
      <c r="D449" s="43"/>
      <c r="F449" s="55"/>
    </row>
    <row r="450" s="42" customFormat="1" spans="4:6">
      <c r="D450" s="43"/>
      <c r="F450" s="55"/>
    </row>
    <row r="451" s="42" customFormat="1" spans="4:6">
      <c r="D451" s="43"/>
      <c r="F451" s="55"/>
    </row>
    <row r="452" s="42" customFormat="1" spans="4:6">
      <c r="D452" s="43"/>
      <c r="F452" s="55"/>
    </row>
    <row r="453" s="42" customFormat="1" spans="4:6">
      <c r="D453" s="43"/>
      <c r="F453" s="55"/>
    </row>
    <row r="454" s="42" customFormat="1" spans="4:6">
      <c r="D454" s="43"/>
      <c r="F454" s="55"/>
    </row>
    <row r="455" s="42" customFormat="1" spans="4:6">
      <c r="D455" s="43"/>
      <c r="F455" s="55"/>
    </row>
    <row r="456" s="42" customFormat="1" spans="4:6">
      <c r="D456" s="43"/>
      <c r="F456" s="55"/>
    </row>
    <row r="457" s="42" customFormat="1" spans="4:6">
      <c r="D457" s="43"/>
      <c r="F457" s="55"/>
    </row>
    <row r="458" s="42" customFormat="1" spans="4:6">
      <c r="D458" s="43"/>
      <c r="F458" s="55"/>
    </row>
    <row r="459" s="42" customFormat="1" spans="4:6">
      <c r="D459" s="43"/>
      <c r="F459" s="55"/>
    </row>
    <row r="460" s="42" customFormat="1" spans="4:6">
      <c r="D460" s="43"/>
      <c r="F460" s="55"/>
    </row>
    <row r="461" s="42" customFormat="1" spans="4:6">
      <c r="D461" s="43"/>
      <c r="F461" s="55"/>
    </row>
    <row r="462" s="42" customFormat="1" spans="4:6">
      <c r="D462" s="43"/>
      <c r="F462" s="55"/>
    </row>
    <row r="463" s="42" customFormat="1" spans="4:6">
      <c r="D463" s="43"/>
      <c r="F463" s="55"/>
    </row>
    <row r="464" s="42" customFormat="1" spans="4:6">
      <c r="D464" s="43"/>
      <c r="F464" s="55"/>
    </row>
    <row r="465" s="42" customFormat="1" spans="4:6">
      <c r="D465" s="43"/>
      <c r="F465" s="55"/>
    </row>
    <row r="466" s="42" customFormat="1" spans="4:6">
      <c r="D466" s="43"/>
      <c r="F466" s="55"/>
    </row>
    <row r="467" s="42" customFormat="1" spans="4:6">
      <c r="D467" s="43"/>
      <c r="F467" s="55"/>
    </row>
    <row r="468" s="42" customFormat="1" spans="4:6">
      <c r="D468" s="43"/>
      <c r="F468" s="55"/>
    </row>
    <row r="469" s="42" customFormat="1" spans="4:6">
      <c r="D469" s="43"/>
      <c r="F469" s="55"/>
    </row>
    <row r="470" s="42" customFormat="1" spans="4:6">
      <c r="D470" s="43"/>
      <c r="F470" s="55"/>
    </row>
    <row r="471" s="42" customFormat="1" spans="4:6">
      <c r="D471" s="43"/>
      <c r="F471" s="55"/>
    </row>
    <row r="472" s="42" customFormat="1" spans="4:6">
      <c r="D472" s="43"/>
      <c r="F472" s="55"/>
    </row>
    <row r="473" s="42" customFormat="1" spans="4:6">
      <c r="D473" s="43"/>
      <c r="F473" s="55"/>
    </row>
    <row r="474" s="42" customFormat="1" spans="4:6">
      <c r="D474" s="43"/>
      <c r="F474" s="55"/>
    </row>
    <row r="475" s="42" customFormat="1" spans="4:6">
      <c r="D475" s="43"/>
      <c r="F475" s="55"/>
    </row>
    <row r="476" s="42" customFormat="1" spans="4:6">
      <c r="D476" s="43"/>
      <c r="F476" s="55"/>
    </row>
    <row r="477" s="42" customFormat="1" spans="4:6">
      <c r="D477" s="43"/>
      <c r="F477" s="55"/>
    </row>
    <row r="478" s="42" customFormat="1" spans="4:6">
      <c r="D478" s="43"/>
      <c r="F478" s="55"/>
    </row>
    <row r="479" s="42" customFormat="1" spans="4:6">
      <c r="D479" s="43"/>
      <c r="F479" s="55"/>
    </row>
    <row r="480" s="42" customFormat="1" spans="4:6">
      <c r="D480" s="43"/>
      <c r="F480" s="55"/>
    </row>
    <row r="481" s="42" customFormat="1" spans="4:6">
      <c r="D481" s="43"/>
      <c r="F481" s="55"/>
    </row>
    <row r="482" s="42" customFormat="1" spans="4:6">
      <c r="D482" s="43"/>
      <c r="F482" s="55"/>
    </row>
    <row r="483" s="42" customFormat="1" spans="4:6">
      <c r="D483" s="43"/>
      <c r="F483" s="55"/>
    </row>
    <row r="484" s="42" customFormat="1" spans="4:6">
      <c r="D484" s="43"/>
      <c r="F484" s="55"/>
    </row>
    <row r="485" s="42" customFormat="1" spans="4:6">
      <c r="D485" s="43"/>
      <c r="F485" s="55"/>
    </row>
    <row r="486" s="42" customFormat="1" spans="4:6">
      <c r="D486" s="43"/>
      <c r="F486" s="55"/>
    </row>
    <row r="487" s="42" customFormat="1" spans="4:6">
      <c r="D487" s="43"/>
      <c r="F487" s="55"/>
    </row>
    <row r="488" s="42" customFormat="1" spans="4:6">
      <c r="D488" s="43"/>
      <c r="F488" s="55"/>
    </row>
    <row r="489" s="42" customFormat="1" spans="4:6">
      <c r="D489" s="43"/>
      <c r="F489" s="55"/>
    </row>
    <row r="490" s="42" customFormat="1" spans="4:6">
      <c r="D490" s="43"/>
      <c r="F490" s="55"/>
    </row>
    <row r="491" s="42" customFormat="1" spans="4:6">
      <c r="D491" s="43"/>
      <c r="F491" s="55"/>
    </row>
    <row r="492" s="42" customFormat="1" spans="4:6">
      <c r="D492" s="43"/>
      <c r="F492" s="55"/>
    </row>
    <row r="493" s="42" customFormat="1" spans="4:6">
      <c r="D493" s="43"/>
      <c r="F493" s="55"/>
    </row>
    <row r="494" s="42" customFormat="1" spans="4:6">
      <c r="D494" s="43"/>
      <c r="F494" s="55"/>
    </row>
    <row r="495" s="42" customFormat="1" spans="4:6">
      <c r="D495" s="43"/>
      <c r="F495" s="55"/>
    </row>
    <row r="496" s="42" customFormat="1" spans="4:6">
      <c r="D496" s="43"/>
      <c r="F496" s="55"/>
    </row>
    <row r="497" s="42" customFormat="1" spans="4:6">
      <c r="D497" s="43"/>
      <c r="F497" s="55"/>
    </row>
    <row r="498" s="42" customFormat="1" spans="4:6">
      <c r="D498" s="43"/>
      <c r="F498" s="55"/>
    </row>
    <row r="499" s="42" customFormat="1" spans="4:6">
      <c r="D499" s="43"/>
      <c r="F499" s="55"/>
    </row>
    <row r="500" s="42" customFormat="1" spans="4:6">
      <c r="D500" s="43"/>
      <c r="F500" s="55"/>
    </row>
    <row r="501" s="42" customFormat="1" spans="4:6">
      <c r="D501" s="43"/>
      <c r="F501" s="55"/>
    </row>
    <row r="502" s="42" customFormat="1" spans="4:6">
      <c r="D502" s="43"/>
      <c r="F502" s="55"/>
    </row>
    <row r="503" s="42" customFormat="1" spans="4:6">
      <c r="D503" s="43"/>
      <c r="F503" s="55"/>
    </row>
    <row r="504" s="42" customFormat="1" spans="4:6">
      <c r="D504" s="43"/>
      <c r="F504" s="55"/>
    </row>
    <row r="505" s="42" customFormat="1" spans="4:6">
      <c r="D505" s="43"/>
      <c r="F505" s="55"/>
    </row>
    <row r="506" s="42" customFormat="1" spans="4:6">
      <c r="D506" s="43"/>
      <c r="F506" s="55"/>
    </row>
    <row r="507" s="42" customFormat="1" spans="4:6">
      <c r="D507" s="43"/>
      <c r="F507" s="55"/>
    </row>
    <row r="508" s="42" customFormat="1" spans="4:6">
      <c r="D508" s="43"/>
      <c r="F508" s="55"/>
    </row>
    <row r="509" s="42" customFormat="1" spans="4:6">
      <c r="D509" s="43"/>
      <c r="F509" s="55"/>
    </row>
    <row r="510" s="42" customFormat="1" spans="4:6">
      <c r="D510" s="43"/>
      <c r="F510" s="55"/>
    </row>
    <row r="511" s="42" customFormat="1" spans="4:6">
      <c r="D511" s="43"/>
      <c r="F511" s="55"/>
    </row>
    <row r="512" s="42" customFormat="1" spans="4:6">
      <c r="D512" s="43"/>
      <c r="F512" s="55"/>
    </row>
    <row r="513" s="42" customFormat="1" spans="4:6">
      <c r="D513" s="43"/>
      <c r="F513" s="55"/>
    </row>
    <row r="514" s="42" customFormat="1" spans="4:6">
      <c r="D514" s="43"/>
      <c r="F514" s="55"/>
    </row>
    <row r="515" s="42" customFormat="1" spans="4:6">
      <c r="D515" s="43"/>
      <c r="F515" s="55"/>
    </row>
    <row r="516" s="42" customFormat="1" spans="4:6">
      <c r="D516" s="43"/>
      <c r="F516" s="55"/>
    </row>
    <row r="517" s="42" customFormat="1" spans="4:6">
      <c r="D517" s="43"/>
      <c r="F517" s="55"/>
    </row>
    <row r="518" s="42" customFormat="1" spans="4:6">
      <c r="D518" s="43"/>
      <c r="F518" s="55"/>
    </row>
    <row r="519" s="42" customFormat="1" spans="4:6">
      <c r="D519" s="43"/>
      <c r="F519" s="55"/>
    </row>
    <row r="520" s="42" customFormat="1" spans="4:6">
      <c r="D520" s="43"/>
      <c r="F520" s="55"/>
    </row>
    <row r="521" s="42" customFormat="1" spans="4:6">
      <c r="D521" s="43"/>
      <c r="F521" s="55"/>
    </row>
    <row r="522" s="42" customFormat="1" spans="4:6">
      <c r="D522" s="43"/>
      <c r="F522" s="55"/>
    </row>
    <row r="523" s="42" customFormat="1" spans="4:6">
      <c r="D523" s="43"/>
      <c r="F523" s="55"/>
    </row>
    <row r="524" s="42" customFormat="1" spans="4:6">
      <c r="D524" s="43"/>
      <c r="F524" s="55"/>
    </row>
    <row r="525" s="42" customFormat="1" spans="4:6">
      <c r="D525" s="43"/>
      <c r="F525" s="55"/>
    </row>
    <row r="526" s="42" customFormat="1" spans="4:6">
      <c r="D526" s="43"/>
      <c r="F526" s="55"/>
    </row>
    <row r="527" s="42" customFormat="1" spans="4:6">
      <c r="D527" s="43"/>
      <c r="F527" s="55"/>
    </row>
    <row r="528" s="42" customFormat="1" spans="4:6">
      <c r="D528" s="43"/>
      <c r="F528" s="55"/>
    </row>
    <row r="529" s="42" customFormat="1" spans="4:6">
      <c r="D529" s="43"/>
      <c r="F529" s="55"/>
    </row>
    <row r="530" s="42" customFormat="1" spans="4:6">
      <c r="D530" s="43"/>
      <c r="F530" s="55"/>
    </row>
    <row r="531" s="42" customFormat="1" spans="4:6">
      <c r="D531" s="43"/>
      <c r="F531" s="55"/>
    </row>
    <row r="532" s="42" customFormat="1" spans="4:6">
      <c r="D532" s="43"/>
      <c r="F532" s="55"/>
    </row>
    <row r="533" s="42" customFormat="1" spans="4:6">
      <c r="D533" s="43"/>
      <c r="F533" s="55"/>
    </row>
    <row r="534" s="42" customFormat="1" spans="4:6">
      <c r="D534" s="43"/>
      <c r="F534" s="55"/>
    </row>
    <row r="535" s="42" customFormat="1" spans="4:6">
      <c r="D535" s="43"/>
      <c r="F535" s="55"/>
    </row>
    <row r="536" s="42" customFormat="1" spans="4:6">
      <c r="D536" s="43"/>
      <c r="F536" s="55"/>
    </row>
    <row r="537" s="42" customFormat="1" spans="4:6">
      <c r="D537" s="43"/>
      <c r="F537" s="55"/>
    </row>
    <row r="538" s="42" customFormat="1" spans="4:6">
      <c r="D538" s="43"/>
      <c r="F538" s="55"/>
    </row>
    <row r="539" s="42" customFormat="1" spans="4:6">
      <c r="D539" s="43"/>
      <c r="F539" s="55"/>
    </row>
    <row r="540" s="42" customFormat="1" spans="4:6">
      <c r="D540" s="43"/>
      <c r="F540" s="55"/>
    </row>
    <row r="541" s="42" customFormat="1" spans="4:6">
      <c r="D541" s="43"/>
      <c r="F541" s="55"/>
    </row>
    <row r="542" s="42" customFormat="1" spans="4:6">
      <c r="D542" s="43"/>
      <c r="F542" s="55"/>
    </row>
    <row r="543" s="42" customFormat="1" spans="4:6">
      <c r="D543" s="43"/>
      <c r="F543" s="55"/>
    </row>
    <row r="544" s="42" customFormat="1" spans="4:6">
      <c r="D544" s="43"/>
      <c r="F544" s="55"/>
    </row>
    <row r="545" s="42" customFormat="1" spans="4:6">
      <c r="D545" s="43"/>
      <c r="F545" s="55"/>
    </row>
    <row r="546" s="42" customFormat="1" spans="4:6">
      <c r="D546" s="43"/>
      <c r="F546" s="55"/>
    </row>
    <row r="547" s="42" customFormat="1" spans="4:6">
      <c r="D547" s="43"/>
      <c r="F547" s="55"/>
    </row>
    <row r="548" s="42" customFormat="1" spans="4:6">
      <c r="D548" s="43"/>
      <c r="F548" s="55"/>
    </row>
    <row r="549" s="42" customFormat="1" spans="4:6">
      <c r="D549" s="43"/>
      <c r="F549" s="55"/>
    </row>
    <row r="550" s="42" customFormat="1" spans="4:6">
      <c r="D550" s="43"/>
      <c r="F550" s="55"/>
    </row>
    <row r="551" s="42" customFormat="1" spans="4:6">
      <c r="D551" s="43"/>
      <c r="F551" s="55"/>
    </row>
    <row r="552" s="42" customFormat="1" spans="4:6">
      <c r="D552" s="43"/>
      <c r="F552" s="55"/>
    </row>
    <row r="553" s="42" customFormat="1" spans="4:6">
      <c r="D553" s="43"/>
      <c r="F553" s="55"/>
    </row>
    <row r="554" s="42" customFormat="1" spans="4:6">
      <c r="D554" s="43"/>
      <c r="F554" s="55"/>
    </row>
    <row r="555" s="42" customFormat="1" spans="4:6">
      <c r="D555" s="43"/>
      <c r="F555" s="55"/>
    </row>
    <row r="556" s="42" customFormat="1" spans="4:6">
      <c r="D556" s="43"/>
      <c r="F556" s="55"/>
    </row>
    <row r="557" s="42" customFormat="1" spans="4:6">
      <c r="D557" s="43"/>
      <c r="F557" s="55"/>
    </row>
    <row r="558" s="42" customFormat="1" spans="4:6">
      <c r="D558" s="43"/>
      <c r="F558" s="55"/>
    </row>
    <row r="559" s="42" customFormat="1" spans="4:6">
      <c r="D559" s="43"/>
      <c r="F559" s="55"/>
    </row>
    <row r="560" s="42" customFormat="1" spans="4:6">
      <c r="D560" s="43"/>
      <c r="F560" s="55"/>
    </row>
    <row r="561" s="42" customFormat="1" spans="4:6">
      <c r="D561" s="43"/>
      <c r="F561" s="55"/>
    </row>
    <row r="562" s="42" customFormat="1" spans="4:6">
      <c r="D562" s="43"/>
      <c r="F562" s="55"/>
    </row>
    <row r="563" s="42" customFormat="1" spans="4:6">
      <c r="D563" s="43"/>
      <c r="F563" s="55"/>
    </row>
    <row r="564" s="42" customFormat="1" spans="4:6">
      <c r="D564" s="43"/>
      <c r="F564" s="55"/>
    </row>
    <row r="565" s="42" customFormat="1" spans="4:6">
      <c r="D565" s="43"/>
      <c r="F565" s="55"/>
    </row>
    <row r="566" s="42" customFormat="1" spans="4:6">
      <c r="D566" s="43"/>
      <c r="F566" s="55"/>
    </row>
    <row r="567" s="42" customFormat="1" spans="4:6">
      <c r="D567" s="43"/>
      <c r="F567" s="55"/>
    </row>
    <row r="568" s="42" customFormat="1" spans="4:6">
      <c r="D568" s="43"/>
      <c r="F568" s="55"/>
    </row>
    <row r="569" s="42" customFormat="1" spans="4:6">
      <c r="D569" s="43"/>
      <c r="F569" s="55"/>
    </row>
    <row r="570" s="42" customFormat="1" spans="4:6">
      <c r="D570" s="43"/>
      <c r="F570" s="55"/>
    </row>
    <row r="571" s="42" customFormat="1" spans="4:6">
      <c r="D571" s="43"/>
      <c r="F571" s="55"/>
    </row>
    <row r="572" s="42" customFormat="1" spans="4:6">
      <c r="D572" s="43"/>
      <c r="F572" s="55"/>
    </row>
    <row r="573" s="42" customFormat="1" spans="4:6">
      <c r="D573" s="43"/>
      <c r="F573" s="55"/>
    </row>
    <row r="574" s="42" customFormat="1" spans="4:6">
      <c r="D574" s="43"/>
      <c r="F574" s="55"/>
    </row>
    <row r="575" s="42" customFormat="1" spans="4:6">
      <c r="D575" s="43"/>
      <c r="F575" s="55"/>
    </row>
    <row r="576" s="42" customFormat="1" spans="4:6">
      <c r="D576" s="43"/>
      <c r="F576" s="55"/>
    </row>
    <row r="577" s="42" customFormat="1" spans="4:6">
      <c r="D577" s="43"/>
      <c r="F577" s="55"/>
    </row>
    <row r="578" s="42" customFormat="1" spans="4:6">
      <c r="D578" s="43"/>
      <c r="F578" s="55"/>
    </row>
    <row r="579" s="42" customFormat="1" spans="4:6">
      <c r="D579" s="43"/>
      <c r="F579" s="55"/>
    </row>
    <row r="580" s="42" customFormat="1" spans="4:6">
      <c r="D580" s="43"/>
      <c r="F580" s="55"/>
    </row>
    <row r="581" s="42" customFormat="1" spans="4:6">
      <c r="D581" s="43"/>
      <c r="F581" s="55"/>
    </row>
    <row r="582" s="42" customFormat="1" spans="4:6">
      <c r="D582" s="43"/>
      <c r="F582" s="55"/>
    </row>
    <row r="583" s="42" customFormat="1" spans="4:6">
      <c r="D583" s="43"/>
      <c r="F583" s="55"/>
    </row>
    <row r="584" s="42" customFormat="1" spans="4:6">
      <c r="D584" s="43"/>
      <c r="F584" s="55"/>
    </row>
    <row r="585" s="42" customFormat="1" spans="4:6">
      <c r="D585" s="43"/>
      <c r="F585" s="55"/>
    </row>
    <row r="586" s="42" customFormat="1" spans="4:6">
      <c r="D586" s="43"/>
      <c r="F586" s="55"/>
    </row>
    <row r="587" s="42" customFormat="1" spans="4:6">
      <c r="D587" s="43"/>
      <c r="F587" s="55"/>
    </row>
    <row r="588" s="42" customFormat="1" spans="4:6">
      <c r="D588" s="43"/>
      <c r="F588" s="55"/>
    </row>
    <row r="589" s="42" customFormat="1" spans="4:6">
      <c r="D589" s="43"/>
      <c r="F589" s="55"/>
    </row>
    <row r="590" s="42" customFormat="1" spans="4:6">
      <c r="D590" s="43"/>
      <c r="F590" s="55"/>
    </row>
    <row r="591" s="42" customFormat="1" spans="4:6">
      <c r="D591" s="43"/>
      <c r="F591" s="55"/>
    </row>
    <row r="592" s="42" customFormat="1" spans="4:6">
      <c r="D592" s="43"/>
      <c r="F592" s="55"/>
    </row>
    <row r="593" s="42" customFormat="1" spans="4:6">
      <c r="D593" s="43"/>
      <c r="F593" s="55"/>
    </row>
    <row r="594" s="42" customFormat="1" spans="4:6">
      <c r="D594" s="43"/>
      <c r="F594" s="55"/>
    </row>
    <row r="595" s="42" customFormat="1" spans="4:6">
      <c r="D595" s="43"/>
      <c r="F595" s="55"/>
    </row>
    <row r="596" s="42" customFormat="1" spans="4:6">
      <c r="D596" s="43"/>
      <c r="F596" s="55"/>
    </row>
    <row r="597" s="42" customFormat="1" spans="4:6">
      <c r="D597" s="43"/>
      <c r="F597" s="55"/>
    </row>
    <row r="598" s="42" customFormat="1" spans="4:6">
      <c r="D598" s="43"/>
      <c r="F598" s="55"/>
    </row>
    <row r="599" s="42" customFormat="1" spans="4:6">
      <c r="D599" s="43"/>
      <c r="F599" s="55"/>
    </row>
    <row r="600" s="42" customFormat="1" spans="4:6">
      <c r="D600" s="43"/>
      <c r="F600" s="55"/>
    </row>
    <row r="601" s="42" customFormat="1" spans="4:6">
      <c r="D601" s="43"/>
      <c r="F601" s="55"/>
    </row>
    <row r="602" s="42" customFormat="1" spans="4:6">
      <c r="D602" s="43"/>
      <c r="F602" s="55"/>
    </row>
    <row r="603" s="42" customFormat="1" spans="4:6">
      <c r="D603" s="43"/>
      <c r="F603" s="55"/>
    </row>
    <row r="604" s="42" customFormat="1" spans="4:6">
      <c r="D604" s="43"/>
      <c r="F604" s="55"/>
    </row>
    <row r="605" s="42" customFormat="1" spans="4:6">
      <c r="D605" s="43"/>
      <c r="F605" s="55"/>
    </row>
    <row r="606" s="42" customFormat="1" spans="4:6">
      <c r="D606" s="43"/>
      <c r="F606" s="55"/>
    </row>
    <row r="607" s="42" customFormat="1" spans="4:6">
      <c r="D607" s="43"/>
      <c r="F607" s="55"/>
    </row>
    <row r="608" s="42" customFormat="1" spans="4:6">
      <c r="D608" s="43"/>
      <c r="F608" s="55"/>
    </row>
    <row r="609" s="42" customFormat="1" spans="4:6">
      <c r="D609" s="43"/>
      <c r="F609" s="55"/>
    </row>
    <row r="610" s="42" customFormat="1" spans="4:6">
      <c r="D610" s="43"/>
      <c r="F610" s="55"/>
    </row>
    <row r="611" s="42" customFormat="1" spans="4:6">
      <c r="D611" s="43"/>
      <c r="F611" s="55"/>
    </row>
    <row r="612" s="42" customFormat="1" spans="4:6">
      <c r="D612" s="43"/>
      <c r="F612" s="55"/>
    </row>
    <row r="613" s="42" customFormat="1" spans="4:6">
      <c r="D613" s="43"/>
      <c r="F613" s="55"/>
    </row>
    <row r="614" s="42" customFormat="1" spans="4:6">
      <c r="D614" s="43"/>
      <c r="F614" s="55"/>
    </row>
    <row r="615" s="42" customFormat="1" spans="4:6">
      <c r="D615" s="43"/>
      <c r="F615" s="55"/>
    </row>
    <row r="616" s="42" customFormat="1" spans="4:6">
      <c r="D616" s="43"/>
      <c r="F616" s="55"/>
    </row>
    <row r="617" s="42" customFormat="1" spans="4:6">
      <c r="D617" s="43"/>
      <c r="F617" s="55"/>
    </row>
    <row r="618" s="42" customFormat="1" spans="4:6">
      <c r="D618" s="43"/>
      <c r="F618" s="55"/>
    </row>
    <row r="619" s="42" customFormat="1" spans="4:6">
      <c r="D619" s="43"/>
      <c r="F619" s="55"/>
    </row>
    <row r="620" s="42" customFormat="1" spans="4:6">
      <c r="D620" s="43"/>
      <c r="F620" s="55"/>
    </row>
    <row r="621" s="42" customFormat="1" spans="4:6">
      <c r="D621" s="43"/>
      <c r="F621" s="55"/>
    </row>
    <row r="622" s="42" customFormat="1" spans="4:6">
      <c r="D622" s="43"/>
      <c r="F622" s="55"/>
    </row>
    <row r="623" s="42" customFormat="1" spans="4:6">
      <c r="D623" s="43"/>
      <c r="F623" s="55"/>
    </row>
    <row r="624" s="42" customFormat="1" spans="4:6">
      <c r="D624" s="43"/>
      <c r="F624" s="55"/>
    </row>
    <row r="625" s="42" customFormat="1" spans="4:6">
      <c r="D625" s="43"/>
      <c r="F625" s="55"/>
    </row>
    <row r="626" s="42" customFormat="1" spans="4:6">
      <c r="D626" s="43"/>
      <c r="F626" s="55"/>
    </row>
    <row r="627" s="42" customFormat="1" spans="4:6">
      <c r="D627" s="43"/>
      <c r="F627" s="55"/>
    </row>
    <row r="628" s="42" customFormat="1" spans="4:6">
      <c r="D628" s="43"/>
      <c r="F628" s="55"/>
    </row>
    <row r="629" s="42" customFormat="1" spans="4:6">
      <c r="D629" s="43"/>
      <c r="F629" s="55"/>
    </row>
    <row r="630" s="42" customFormat="1" spans="4:6">
      <c r="D630" s="43"/>
      <c r="F630" s="55"/>
    </row>
    <row r="631" s="42" customFormat="1" spans="4:6">
      <c r="D631" s="43"/>
      <c r="F631" s="55"/>
    </row>
    <row r="632" s="42" customFormat="1" spans="4:6">
      <c r="D632" s="43"/>
      <c r="F632" s="55"/>
    </row>
    <row r="633" s="42" customFormat="1" spans="4:6">
      <c r="D633" s="43"/>
      <c r="F633" s="55"/>
    </row>
    <row r="634" s="42" customFormat="1" spans="4:6">
      <c r="D634" s="43"/>
      <c r="F634" s="55"/>
    </row>
    <row r="635" s="42" customFormat="1" spans="4:6">
      <c r="D635" s="43"/>
      <c r="F635" s="55"/>
    </row>
    <row r="636" s="42" customFormat="1" spans="4:6">
      <c r="D636" s="43"/>
      <c r="F636" s="55"/>
    </row>
    <row r="637" s="42" customFormat="1" spans="4:6">
      <c r="D637" s="43"/>
      <c r="F637" s="55"/>
    </row>
    <row r="638" s="42" customFormat="1" spans="4:6">
      <c r="D638" s="43"/>
      <c r="F638" s="55"/>
    </row>
    <row r="639" s="42" customFormat="1" spans="4:6">
      <c r="D639" s="43"/>
      <c r="F639" s="55"/>
    </row>
    <row r="640" s="42" customFormat="1" spans="4:6">
      <c r="D640" s="43"/>
      <c r="F640" s="55"/>
    </row>
    <row r="641" s="42" customFormat="1" spans="4:6">
      <c r="D641" s="43"/>
      <c r="F641" s="55"/>
    </row>
    <row r="642" s="42" customFormat="1" spans="4:6">
      <c r="D642" s="43"/>
      <c r="F642" s="55"/>
    </row>
    <row r="643" s="42" customFormat="1" spans="4:6">
      <c r="D643" s="43"/>
      <c r="F643" s="55"/>
    </row>
    <row r="644" s="42" customFormat="1" spans="4:6">
      <c r="D644" s="43"/>
      <c r="F644" s="55"/>
    </row>
    <row r="645" s="42" customFormat="1" spans="4:6">
      <c r="D645" s="43"/>
      <c r="F645" s="55"/>
    </row>
    <row r="646" s="42" customFormat="1" spans="4:6">
      <c r="D646" s="43"/>
      <c r="F646" s="55"/>
    </row>
    <row r="647" s="42" customFormat="1" spans="4:6">
      <c r="D647" s="43"/>
      <c r="F647" s="55"/>
    </row>
    <row r="648" s="42" customFormat="1" spans="4:6">
      <c r="D648" s="43"/>
      <c r="F648" s="55"/>
    </row>
    <row r="649" s="42" customFormat="1" spans="4:6">
      <c r="D649" s="43"/>
      <c r="F649" s="55"/>
    </row>
    <row r="650" s="42" customFormat="1" spans="4:6">
      <c r="D650" s="43"/>
      <c r="F650" s="55"/>
    </row>
    <row r="651" s="42" customFormat="1" spans="4:6">
      <c r="D651" s="43"/>
      <c r="F651" s="55"/>
    </row>
    <row r="652" s="42" customFormat="1" spans="4:6">
      <c r="D652" s="43"/>
      <c r="F652" s="55"/>
    </row>
    <row r="653" s="42" customFormat="1" spans="4:6">
      <c r="D653" s="43"/>
      <c r="F653" s="55"/>
    </row>
    <row r="654" s="42" customFormat="1" spans="4:6">
      <c r="D654" s="43"/>
      <c r="F654" s="55"/>
    </row>
    <row r="655" s="42" customFormat="1" spans="4:6">
      <c r="D655" s="43"/>
      <c r="F655" s="55"/>
    </row>
    <row r="656" s="42" customFormat="1" spans="4:6">
      <c r="D656" s="43"/>
      <c r="F656" s="55"/>
    </row>
    <row r="657" s="42" customFormat="1" spans="4:6">
      <c r="D657" s="43"/>
      <c r="F657" s="55"/>
    </row>
    <row r="658" s="42" customFormat="1" spans="4:6">
      <c r="D658" s="43"/>
      <c r="F658" s="55"/>
    </row>
    <row r="659" s="42" customFormat="1" spans="4:6">
      <c r="D659" s="43"/>
      <c r="F659" s="55"/>
    </row>
    <row r="660" s="42" customFormat="1" spans="4:6">
      <c r="D660" s="43"/>
      <c r="F660" s="55"/>
    </row>
    <row r="661" s="42" customFormat="1" spans="4:6">
      <c r="D661" s="43"/>
      <c r="F661" s="55"/>
    </row>
    <row r="662" s="42" customFormat="1" spans="4:6">
      <c r="D662" s="43"/>
      <c r="F662" s="55"/>
    </row>
    <row r="663" s="42" customFormat="1" spans="4:6">
      <c r="D663" s="43"/>
      <c r="F663" s="55"/>
    </row>
    <row r="664" s="42" customFormat="1" spans="4:6">
      <c r="D664" s="43"/>
      <c r="F664" s="55"/>
    </row>
    <row r="665" s="42" customFormat="1" spans="4:6">
      <c r="D665" s="43"/>
      <c r="F665" s="55"/>
    </row>
    <row r="666" s="42" customFormat="1" spans="4:6">
      <c r="D666" s="43"/>
      <c r="F666" s="55"/>
    </row>
    <row r="667" s="42" customFormat="1" spans="4:6">
      <c r="D667" s="43"/>
      <c r="F667" s="55"/>
    </row>
    <row r="668" s="42" customFormat="1" spans="4:6">
      <c r="D668" s="43"/>
      <c r="F668" s="55"/>
    </row>
    <row r="669" s="42" customFormat="1" spans="4:6">
      <c r="D669" s="43"/>
      <c r="F669" s="55"/>
    </row>
    <row r="670" s="42" customFormat="1" spans="4:6">
      <c r="D670" s="43"/>
      <c r="F670" s="55"/>
    </row>
    <row r="671" s="42" customFormat="1" spans="4:6">
      <c r="D671" s="43"/>
      <c r="F671" s="55"/>
    </row>
    <row r="672" s="42" customFormat="1" spans="4:6">
      <c r="D672" s="43"/>
      <c r="F672" s="61"/>
    </row>
  </sheetData>
  <mergeCells count="4">
    <mergeCell ref="A1:E1"/>
    <mergeCell ref="K1:N1"/>
    <mergeCell ref="B3:B4"/>
    <mergeCell ref="C3:C4"/>
  </mergeCells>
  <pageMargins left="0.75" right="0.75" top="1" bottom="1" header="0.5" footer="0.5"/>
  <pageSetup paperSize="9" orientation="portrait"/>
  <headerFooter/>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Q6070"/>
  <sheetViews>
    <sheetView zoomScale="115" zoomScaleNormal="115" topLeftCell="A3840" workbookViewId="0">
      <selection activeCell="J3840" sqref="J3840"/>
    </sheetView>
  </sheetViews>
  <sheetFormatPr defaultColWidth="9" defaultRowHeight="15.75"/>
  <cols>
    <col min="1" max="1" width="9" style="35"/>
    <col min="2" max="2" width="12.5044247787611" style="35"/>
    <col min="3" max="3" width="13.2743362831858" style="35"/>
    <col min="4" max="5" width="9" style="35"/>
    <col min="6" max="6" width="4.50442477876106" style="35" customWidth="1"/>
    <col min="7" max="7" width="5.24778761061947" style="35" customWidth="1"/>
    <col min="8" max="8" width="6.12389380530973" style="35" customWidth="1"/>
    <col min="9" max="9" width="5.12389380530973" style="35" customWidth="1"/>
    <col min="10" max="10" width="4.3716814159292" style="35" customWidth="1"/>
    <col min="11" max="16384" width="9" style="35"/>
  </cols>
  <sheetData>
    <row r="2" spans="2:2">
      <c r="B2" s="35" t="s">
        <v>2341</v>
      </c>
    </row>
    <row r="3" spans="2:9">
      <c r="B3" s="35" t="str">
        <f>[1]测试用例!K15</f>
        <v>T001-1</v>
      </c>
      <c r="C3" s="36" t="str">
        <f>_xlfn.DISPIMG("图片 1",1)</f>
        <v>=DISPIMG("图片 1",1)</v>
      </c>
      <c r="D3" s="36"/>
      <c r="E3" s="36"/>
      <c r="F3" s="36"/>
      <c r="G3" s="36"/>
      <c r="H3" s="36"/>
      <c r="I3" s="36"/>
    </row>
    <row r="4" spans="3:9">
      <c r="C4" s="36"/>
      <c r="D4" s="36"/>
      <c r="E4" s="36"/>
      <c r="F4" s="36"/>
      <c r="G4" s="36"/>
      <c r="H4" s="36"/>
      <c r="I4" s="36"/>
    </row>
    <row r="5" spans="3:9">
      <c r="C5" s="36"/>
      <c r="D5" s="36"/>
      <c r="E5" s="36"/>
      <c r="F5" s="36"/>
      <c r="G5" s="36"/>
      <c r="H5" s="36"/>
      <c r="I5" s="36"/>
    </row>
    <row r="6" spans="3:9">
      <c r="C6" s="36"/>
      <c r="D6" s="36"/>
      <c r="E6" s="36"/>
      <c r="F6" s="36"/>
      <c r="G6" s="36"/>
      <c r="H6" s="36"/>
      <c r="I6" s="36"/>
    </row>
    <row r="7" spans="3:9">
      <c r="C7" s="36"/>
      <c r="D7" s="36"/>
      <c r="E7" s="36"/>
      <c r="F7" s="36"/>
      <c r="G7" s="36"/>
      <c r="H7" s="36"/>
      <c r="I7" s="36"/>
    </row>
    <row r="8" spans="3:9">
      <c r="C8" s="36"/>
      <c r="D8" s="36"/>
      <c r="E8" s="36"/>
      <c r="F8" s="36"/>
      <c r="G8" s="36"/>
      <c r="H8" s="36"/>
      <c r="I8" s="36"/>
    </row>
    <row r="9" spans="3:9">
      <c r="C9" s="36"/>
      <c r="D9" s="36"/>
      <c r="E9" s="36"/>
      <c r="F9" s="36"/>
      <c r="G9" s="36"/>
      <c r="H9" s="36"/>
      <c r="I9" s="36"/>
    </row>
    <row r="10" spans="3:9">
      <c r="C10" s="36"/>
      <c r="D10" s="36"/>
      <c r="E10" s="36"/>
      <c r="F10" s="36"/>
      <c r="G10" s="36"/>
      <c r="H10" s="36"/>
      <c r="I10" s="36"/>
    </row>
    <row r="11" spans="3:9">
      <c r="C11" s="36"/>
      <c r="D11" s="36"/>
      <c r="E11" s="36"/>
      <c r="F11" s="36"/>
      <c r="G11" s="36"/>
      <c r="H11" s="36"/>
      <c r="I11" s="36"/>
    </row>
    <row r="12" spans="3:9">
      <c r="C12" s="36"/>
      <c r="D12" s="36"/>
      <c r="E12" s="36"/>
      <c r="F12" s="36"/>
      <c r="G12" s="36"/>
      <c r="H12" s="36"/>
      <c r="I12" s="36"/>
    </row>
    <row r="13" spans="3:9">
      <c r="C13" s="36"/>
      <c r="D13" s="36"/>
      <c r="E13" s="36"/>
      <c r="F13" s="36"/>
      <c r="G13" s="36"/>
      <c r="H13" s="36"/>
      <c r="I13" s="36"/>
    </row>
    <row r="15" spans="2:9">
      <c r="B15" s="35" t="s">
        <v>35</v>
      </c>
      <c r="C15" s="36" t="str">
        <f>_xlfn.DISPIMG("图片 5",1)</f>
        <v>=DISPIMG("图片 5",1)</v>
      </c>
      <c r="D15" s="36"/>
      <c r="E15" s="36"/>
      <c r="F15" s="36"/>
      <c r="G15" s="36"/>
      <c r="H15" s="36"/>
      <c r="I15" s="36"/>
    </row>
    <row r="16" spans="3:9">
      <c r="C16" s="36"/>
      <c r="D16" s="36"/>
      <c r="E16" s="36"/>
      <c r="F16" s="36"/>
      <c r="G16" s="36"/>
      <c r="H16" s="36"/>
      <c r="I16" s="36"/>
    </row>
    <row r="17" spans="3:9">
      <c r="C17" s="36"/>
      <c r="D17" s="36"/>
      <c r="E17" s="36"/>
      <c r="F17" s="36"/>
      <c r="G17" s="36"/>
      <c r="H17" s="36"/>
      <c r="I17" s="36"/>
    </row>
    <row r="18" spans="3:9">
      <c r="C18" s="36"/>
      <c r="D18" s="36"/>
      <c r="E18" s="36"/>
      <c r="F18" s="36"/>
      <c r="G18" s="36"/>
      <c r="H18" s="36"/>
      <c r="I18" s="36"/>
    </row>
    <row r="19" spans="3:9">
      <c r="C19" s="36"/>
      <c r="D19" s="36"/>
      <c r="E19" s="36"/>
      <c r="F19" s="36"/>
      <c r="G19" s="36"/>
      <c r="H19" s="36"/>
      <c r="I19" s="36"/>
    </row>
    <row r="20" spans="3:9">
      <c r="C20" s="36"/>
      <c r="D20" s="36"/>
      <c r="E20" s="36"/>
      <c r="F20" s="36"/>
      <c r="G20" s="36"/>
      <c r="H20" s="36"/>
      <c r="I20" s="36"/>
    </row>
    <row r="21" spans="3:9">
      <c r="C21" s="36"/>
      <c r="D21" s="36"/>
      <c r="E21" s="36"/>
      <c r="F21" s="36"/>
      <c r="G21" s="36"/>
      <c r="H21" s="36"/>
      <c r="I21" s="36"/>
    </row>
    <row r="22" spans="3:9">
      <c r="C22" s="36"/>
      <c r="D22" s="36"/>
      <c r="E22" s="36"/>
      <c r="F22" s="36"/>
      <c r="G22" s="36"/>
      <c r="H22" s="36"/>
      <c r="I22" s="36"/>
    </row>
    <row r="23" spans="3:9">
      <c r="C23" s="36"/>
      <c r="D23" s="36"/>
      <c r="E23" s="36"/>
      <c r="F23" s="36"/>
      <c r="G23" s="36"/>
      <c r="H23" s="36"/>
      <c r="I23" s="36"/>
    </row>
    <row r="24" spans="3:9">
      <c r="C24" s="36"/>
      <c r="D24" s="36"/>
      <c r="E24" s="36"/>
      <c r="F24" s="36"/>
      <c r="G24" s="36"/>
      <c r="H24" s="36"/>
      <c r="I24" s="36"/>
    </row>
    <row r="25" spans="3:9">
      <c r="C25" s="36"/>
      <c r="D25" s="36"/>
      <c r="E25" s="36"/>
      <c r="F25" s="36"/>
      <c r="G25" s="36"/>
      <c r="H25" s="36"/>
      <c r="I25" s="36"/>
    </row>
    <row r="27" spans="2:9">
      <c r="B27" s="35" t="s">
        <v>42</v>
      </c>
      <c r="C27" s="36" t="str">
        <f>_xlfn.DISPIMG("图片 3",1)</f>
        <v>=DISPIMG("图片 3",1)</v>
      </c>
      <c r="D27" s="36"/>
      <c r="E27" s="36"/>
      <c r="F27" s="36"/>
      <c r="G27" s="36"/>
      <c r="H27" s="36"/>
      <c r="I27" s="36"/>
    </row>
    <row r="28" spans="3:9">
      <c r="C28" s="36"/>
      <c r="D28" s="36"/>
      <c r="E28" s="36"/>
      <c r="F28" s="36"/>
      <c r="G28" s="36"/>
      <c r="H28" s="36"/>
      <c r="I28" s="36"/>
    </row>
    <row r="29" spans="3:9">
      <c r="C29" s="36"/>
      <c r="D29" s="36"/>
      <c r="E29" s="36"/>
      <c r="F29" s="36"/>
      <c r="G29" s="36"/>
      <c r="H29" s="36"/>
      <c r="I29" s="36"/>
    </row>
    <row r="30" spans="3:9">
      <c r="C30" s="36"/>
      <c r="D30" s="36"/>
      <c r="E30" s="36"/>
      <c r="F30" s="36"/>
      <c r="G30" s="36"/>
      <c r="H30" s="36"/>
      <c r="I30" s="36"/>
    </row>
    <row r="31" spans="3:9">
      <c r="C31" s="36"/>
      <c r="D31" s="36"/>
      <c r="E31" s="36"/>
      <c r="F31" s="36"/>
      <c r="G31" s="36"/>
      <c r="H31" s="36"/>
      <c r="I31" s="36"/>
    </row>
    <row r="32" spans="3:9">
      <c r="C32" s="36"/>
      <c r="D32" s="36"/>
      <c r="E32" s="36"/>
      <c r="F32" s="36"/>
      <c r="G32" s="36"/>
      <c r="H32" s="36"/>
      <c r="I32" s="36"/>
    </row>
    <row r="33" spans="3:9">
      <c r="C33" s="36"/>
      <c r="D33" s="36"/>
      <c r="E33" s="36"/>
      <c r="F33" s="36"/>
      <c r="G33" s="36"/>
      <c r="H33" s="36"/>
      <c r="I33" s="36"/>
    </row>
    <row r="34" spans="3:9">
      <c r="C34" s="36"/>
      <c r="D34" s="36"/>
      <c r="E34" s="36"/>
      <c r="F34" s="36"/>
      <c r="G34" s="36"/>
      <c r="H34" s="36"/>
      <c r="I34" s="36"/>
    </row>
    <row r="35" spans="3:9">
      <c r="C35" s="36"/>
      <c r="D35" s="36"/>
      <c r="E35" s="36"/>
      <c r="F35" s="36"/>
      <c r="G35" s="36"/>
      <c r="H35" s="36"/>
      <c r="I35" s="36"/>
    </row>
    <row r="36" spans="3:9">
      <c r="C36" s="36"/>
      <c r="D36" s="36"/>
      <c r="E36" s="36"/>
      <c r="F36" s="36"/>
      <c r="G36" s="36"/>
      <c r="H36" s="36"/>
      <c r="I36" s="36"/>
    </row>
    <row r="37" spans="3:9">
      <c r="C37" s="36"/>
      <c r="D37" s="36"/>
      <c r="E37" s="36"/>
      <c r="F37" s="36"/>
      <c r="G37" s="36"/>
      <c r="H37" s="36"/>
      <c r="I37" s="36"/>
    </row>
    <row r="38" spans="3:9">
      <c r="C38" s="36"/>
      <c r="D38" s="36"/>
      <c r="E38" s="36"/>
      <c r="F38" s="36"/>
      <c r="G38" s="36"/>
      <c r="H38" s="36"/>
      <c r="I38" s="36"/>
    </row>
    <row r="39" spans="2:9">
      <c r="B39" s="35" t="s">
        <v>48</v>
      </c>
      <c r="C39" s="36" t="str">
        <f>_xlfn.DISPIMG("图片 4",1)</f>
        <v>=DISPIMG("图片 4",1)</v>
      </c>
      <c r="D39" s="36"/>
      <c r="E39" s="36"/>
      <c r="F39" s="36"/>
      <c r="G39" s="36"/>
      <c r="H39" s="36"/>
      <c r="I39" s="36"/>
    </row>
    <row r="40" spans="3:9">
      <c r="C40" s="36"/>
      <c r="D40" s="36"/>
      <c r="E40" s="36"/>
      <c r="F40" s="36"/>
      <c r="G40" s="36"/>
      <c r="H40" s="36"/>
      <c r="I40" s="36"/>
    </row>
    <row r="41" spans="3:9">
      <c r="C41" s="36"/>
      <c r="D41" s="36"/>
      <c r="E41" s="36"/>
      <c r="F41" s="36"/>
      <c r="G41" s="36"/>
      <c r="H41" s="36"/>
      <c r="I41" s="36"/>
    </row>
    <row r="42" spans="3:9">
      <c r="C42" s="36"/>
      <c r="D42" s="36"/>
      <c r="E42" s="36"/>
      <c r="F42" s="36"/>
      <c r="G42" s="36"/>
      <c r="H42" s="36"/>
      <c r="I42" s="36"/>
    </row>
    <row r="43" spans="3:9">
      <c r="C43" s="36"/>
      <c r="D43" s="36"/>
      <c r="E43" s="36"/>
      <c r="F43" s="36"/>
      <c r="G43" s="36"/>
      <c r="H43" s="36"/>
      <c r="I43" s="36"/>
    </row>
    <row r="44" spans="3:9">
      <c r="C44" s="36"/>
      <c r="D44" s="36"/>
      <c r="E44" s="36"/>
      <c r="F44" s="36"/>
      <c r="G44" s="36"/>
      <c r="H44" s="36"/>
      <c r="I44" s="36"/>
    </row>
    <row r="45" spans="3:9">
      <c r="C45" s="36"/>
      <c r="D45" s="36"/>
      <c r="E45" s="36"/>
      <c r="F45" s="36"/>
      <c r="G45" s="36"/>
      <c r="H45" s="36"/>
      <c r="I45" s="36"/>
    </row>
    <row r="46" spans="3:9">
      <c r="C46" s="36"/>
      <c r="D46" s="36"/>
      <c r="E46" s="36"/>
      <c r="F46" s="36"/>
      <c r="G46" s="36"/>
      <c r="H46" s="36"/>
      <c r="I46" s="36"/>
    </row>
    <row r="47" spans="3:9">
      <c r="C47" s="36"/>
      <c r="D47" s="36"/>
      <c r="E47" s="36"/>
      <c r="F47" s="36"/>
      <c r="G47" s="36"/>
      <c r="H47" s="36"/>
      <c r="I47" s="36"/>
    </row>
    <row r="48" spans="3:9">
      <c r="C48" s="36"/>
      <c r="D48" s="36"/>
      <c r="E48" s="36"/>
      <c r="F48" s="36"/>
      <c r="G48" s="36"/>
      <c r="H48" s="36"/>
      <c r="I48" s="36"/>
    </row>
    <row r="49" spans="3:9">
      <c r="C49" s="36"/>
      <c r="D49" s="36"/>
      <c r="E49" s="36"/>
      <c r="F49" s="36"/>
      <c r="G49" s="36"/>
      <c r="H49" s="36"/>
      <c r="I49" s="36"/>
    </row>
    <row r="51" spans="2:9">
      <c r="B51" s="35" t="s">
        <v>64</v>
      </c>
      <c r="C51" s="36" t="str">
        <f>_xlfn.DISPIMG("图片 5",1)</f>
        <v>=DISPIMG("图片 5",1)</v>
      </c>
      <c r="D51" s="36"/>
      <c r="E51" s="36"/>
      <c r="F51" s="36"/>
      <c r="G51" s="36"/>
      <c r="H51" s="36"/>
      <c r="I51" s="36"/>
    </row>
    <row r="52" spans="3:9">
      <c r="C52" s="36"/>
      <c r="D52" s="36"/>
      <c r="E52" s="36"/>
      <c r="F52" s="36"/>
      <c r="G52" s="36"/>
      <c r="H52" s="36"/>
      <c r="I52" s="36"/>
    </row>
    <row r="53" spans="3:9">
      <c r="C53" s="36"/>
      <c r="D53" s="36"/>
      <c r="E53" s="36"/>
      <c r="F53" s="36"/>
      <c r="G53" s="36"/>
      <c r="H53" s="36"/>
      <c r="I53" s="36"/>
    </row>
    <row r="54" spans="3:9">
      <c r="C54" s="36"/>
      <c r="D54" s="36"/>
      <c r="E54" s="36"/>
      <c r="F54" s="36"/>
      <c r="G54" s="36"/>
      <c r="H54" s="36"/>
      <c r="I54" s="36"/>
    </row>
    <row r="55" spans="3:9">
      <c r="C55" s="36"/>
      <c r="D55" s="36"/>
      <c r="E55" s="36"/>
      <c r="F55" s="36"/>
      <c r="G55" s="36"/>
      <c r="H55" s="36"/>
      <c r="I55" s="36"/>
    </row>
    <row r="56" spans="3:9">
      <c r="C56" s="36"/>
      <c r="D56" s="36"/>
      <c r="E56" s="36"/>
      <c r="F56" s="36"/>
      <c r="G56" s="36"/>
      <c r="H56" s="36"/>
      <c r="I56" s="36"/>
    </row>
    <row r="57" spans="3:9">
      <c r="C57" s="36"/>
      <c r="D57" s="36"/>
      <c r="E57" s="36"/>
      <c r="F57" s="36"/>
      <c r="G57" s="36"/>
      <c r="H57" s="36"/>
      <c r="I57" s="36"/>
    </row>
    <row r="58" spans="3:9">
      <c r="C58" s="36"/>
      <c r="D58" s="36"/>
      <c r="E58" s="36"/>
      <c r="F58" s="36"/>
      <c r="G58" s="36"/>
      <c r="H58" s="36"/>
      <c r="I58" s="36"/>
    </row>
    <row r="59" spans="3:9">
      <c r="C59" s="36"/>
      <c r="D59" s="36"/>
      <c r="E59" s="36"/>
      <c r="F59" s="36"/>
      <c r="G59" s="36"/>
      <c r="H59" s="36"/>
      <c r="I59" s="36"/>
    </row>
    <row r="60" spans="3:9">
      <c r="C60" s="36"/>
      <c r="D60" s="36"/>
      <c r="E60" s="36"/>
      <c r="F60" s="36"/>
      <c r="G60" s="36"/>
      <c r="H60" s="36"/>
      <c r="I60" s="36"/>
    </row>
    <row r="61" spans="3:9">
      <c r="C61" s="36"/>
      <c r="D61" s="36"/>
      <c r="E61" s="36"/>
      <c r="F61" s="36"/>
      <c r="G61" s="36"/>
      <c r="H61" s="36"/>
      <c r="I61" s="36"/>
    </row>
    <row r="63" spans="2:9">
      <c r="B63" s="35" t="s">
        <v>2342</v>
      </c>
      <c r="C63" s="36" t="str">
        <f>_xlfn.DISPIMG("图片 3",1)</f>
        <v>=DISPIMG("图片 3",1)</v>
      </c>
      <c r="D63" s="36"/>
      <c r="E63" s="36"/>
      <c r="F63" s="36"/>
      <c r="G63" s="36"/>
      <c r="H63" s="36"/>
      <c r="I63" s="36"/>
    </row>
    <row r="64" spans="3:9">
      <c r="C64" s="36"/>
      <c r="D64" s="36"/>
      <c r="E64" s="36"/>
      <c r="F64" s="36"/>
      <c r="G64" s="36"/>
      <c r="H64" s="36"/>
      <c r="I64" s="36"/>
    </row>
    <row r="65" spans="3:9">
      <c r="C65" s="36"/>
      <c r="D65" s="36"/>
      <c r="E65" s="36"/>
      <c r="F65" s="36"/>
      <c r="G65" s="36"/>
      <c r="H65" s="36"/>
      <c r="I65" s="36"/>
    </row>
    <row r="66" spans="3:9">
      <c r="C66" s="36"/>
      <c r="D66" s="36"/>
      <c r="E66" s="36"/>
      <c r="F66" s="36"/>
      <c r="G66" s="36"/>
      <c r="H66" s="36"/>
      <c r="I66" s="36"/>
    </row>
    <row r="67" spans="3:9">
      <c r="C67" s="36"/>
      <c r="D67" s="36"/>
      <c r="E67" s="36"/>
      <c r="F67" s="36"/>
      <c r="G67" s="36"/>
      <c r="H67" s="36"/>
      <c r="I67" s="36"/>
    </row>
    <row r="68" spans="3:9">
      <c r="C68" s="36"/>
      <c r="D68" s="36"/>
      <c r="E68" s="36"/>
      <c r="F68" s="36"/>
      <c r="G68" s="36"/>
      <c r="H68" s="36"/>
      <c r="I68" s="36"/>
    </row>
    <row r="69" spans="3:9">
      <c r="C69" s="36"/>
      <c r="D69" s="36"/>
      <c r="E69" s="36"/>
      <c r="F69" s="36"/>
      <c r="G69" s="36"/>
      <c r="H69" s="36"/>
      <c r="I69" s="36"/>
    </row>
    <row r="70" spans="3:9">
      <c r="C70" s="36"/>
      <c r="D70" s="36"/>
      <c r="E70" s="36"/>
      <c r="F70" s="36"/>
      <c r="G70" s="36"/>
      <c r="H70" s="36"/>
      <c r="I70" s="36"/>
    </row>
    <row r="71" spans="3:9">
      <c r="C71" s="36"/>
      <c r="D71" s="36"/>
      <c r="E71" s="36"/>
      <c r="F71" s="36"/>
      <c r="G71" s="36"/>
      <c r="H71" s="36"/>
      <c r="I71" s="36"/>
    </row>
    <row r="72" spans="3:9">
      <c r="C72" s="36"/>
      <c r="D72" s="36"/>
      <c r="E72" s="36"/>
      <c r="F72" s="36"/>
      <c r="G72" s="36"/>
      <c r="H72" s="36"/>
      <c r="I72" s="36"/>
    </row>
    <row r="73" spans="3:9">
      <c r="C73" s="36"/>
      <c r="D73" s="36"/>
      <c r="E73" s="36"/>
      <c r="F73" s="36"/>
      <c r="G73" s="36"/>
      <c r="H73" s="36"/>
      <c r="I73" s="36"/>
    </row>
    <row r="75" spans="2:9">
      <c r="B75" s="35" t="s">
        <v>2343</v>
      </c>
      <c r="C75" s="36" t="str">
        <f>_xlfn.DISPIMG("图片 4",1)</f>
        <v>=DISPIMG("图片 4",1)</v>
      </c>
      <c r="D75" s="36"/>
      <c r="E75" s="36"/>
      <c r="F75" s="36"/>
      <c r="G75" s="36"/>
      <c r="H75" s="36"/>
      <c r="I75" s="36"/>
    </row>
    <row r="76" spans="3:9">
      <c r="C76" s="36"/>
      <c r="D76" s="36"/>
      <c r="E76" s="36"/>
      <c r="F76" s="36"/>
      <c r="G76" s="36"/>
      <c r="H76" s="36"/>
      <c r="I76" s="36"/>
    </row>
    <row r="77" spans="3:9">
      <c r="C77" s="36"/>
      <c r="D77" s="36"/>
      <c r="E77" s="36"/>
      <c r="F77" s="36"/>
      <c r="G77" s="36"/>
      <c r="H77" s="36"/>
      <c r="I77" s="36"/>
    </row>
    <row r="78" spans="3:9">
      <c r="C78" s="36"/>
      <c r="D78" s="36"/>
      <c r="E78" s="36"/>
      <c r="F78" s="36"/>
      <c r="G78" s="36"/>
      <c r="H78" s="36"/>
      <c r="I78" s="36"/>
    </row>
    <row r="79" spans="3:9">
      <c r="C79" s="36"/>
      <c r="D79" s="36"/>
      <c r="E79" s="36"/>
      <c r="F79" s="36"/>
      <c r="G79" s="36"/>
      <c r="H79" s="36"/>
      <c r="I79" s="36"/>
    </row>
    <row r="80" spans="3:9">
      <c r="C80" s="36"/>
      <c r="D80" s="36"/>
      <c r="E80" s="36"/>
      <c r="F80" s="36"/>
      <c r="G80" s="36"/>
      <c r="H80" s="36"/>
      <c r="I80" s="36"/>
    </row>
    <row r="81" spans="3:9">
      <c r="C81" s="36"/>
      <c r="D81" s="36"/>
      <c r="E81" s="36"/>
      <c r="F81" s="36"/>
      <c r="G81" s="36"/>
      <c r="H81" s="36"/>
      <c r="I81" s="36"/>
    </row>
    <row r="82" spans="3:9">
      <c r="C82" s="36"/>
      <c r="D82" s="36"/>
      <c r="E82" s="36"/>
      <c r="F82" s="36"/>
      <c r="G82" s="36"/>
      <c r="H82" s="36"/>
      <c r="I82" s="36"/>
    </row>
    <row r="83" spans="3:9">
      <c r="C83" s="36"/>
      <c r="D83" s="36"/>
      <c r="E83" s="36"/>
      <c r="F83" s="36"/>
      <c r="G83" s="36"/>
      <c r="H83" s="36"/>
      <c r="I83" s="36"/>
    </row>
    <row r="84" spans="3:9">
      <c r="C84" s="36"/>
      <c r="D84" s="36"/>
      <c r="E84" s="36"/>
      <c r="F84" s="36"/>
      <c r="G84" s="36"/>
      <c r="H84" s="36"/>
      <c r="I84" s="36"/>
    </row>
    <row r="85" spans="3:9">
      <c r="C85" s="36"/>
      <c r="D85" s="36"/>
      <c r="E85" s="36"/>
      <c r="F85" s="36"/>
      <c r="G85" s="36"/>
      <c r="H85" s="36"/>
      <c r="I85" s="36"/>
    </row>
    <row r="87" spans="2:9">
      <c r="B87" s="35" t="s">
        <v>2344</v>
      </c>
      <c r="C87" s="36" t="str">
        <f>_xlfn.DISPIMG("图片 5",1)</f>
        <v>=DISPIMG("图片 5",1)</v>
      </c>
      <c r="D87" s="36"/>
      <c r="E87" s="36"/>
      <c r="F87" s="36"/>
      <c r="G87" s="36"/>
      <c r="H87" s="36"/>
      <c r="I87" s="36"/>
    </row>
    <row r="88" spans="3:9">
      <c r="C88" s="36"/>
      <c r="D88" s="36"/>
      <c r="E88" s="36"/>
      <c r="F88" s="36"/>
      <c r="G88" s="36"/>
      <c r="H88" s="36"/>
      <c r="I88" s="36"/>
    </row>
    <row r="89" spans="3:9">
      <c r="C89" s="36"/>
      <c r="D89" s="36"/>
      <c r="E89" s="36"/>
      <c r="F89" s="36"/>
      <c r="G89" s="36"/>
      <c r="H89" s="36"/>
      <c r="I89" s="36"/>
    </row>
    <row r="90" spans="3:9">
      <c r="C90" s="36"/>
      <c r="D90" s="36"/>
      <c r="E90" s="36"/>
      <c r="F90" s="36"/>
      <c r="G90" s="36"/>
      <c r="H90" s="36"/>
      <c r="I90" s="36"/>
    </row>
    <row r="91" spans="3:9">
      <c r="C91" s="36"/>
      <c r="D91" s="36"/>
      <c r="E91" s="36"/>
      <c r="F91" s="36"/>
      <c r="G91" s="36"/>
      <c r="H91" s="36"/>
      <c r="I91" s="36"/>
    </row>
    <row r="92" spans="3:9">
      <c r="C92" s="36"/>
      <c r="D92" s="36"/>
      <c r="E92" s="36"/>
      <c r="F92" s="36"/>
      <c r="G92" s="36"/>
      <c r="H92" s="36"/>
      <c r="I92" s="36"/>
    </row>
    <row r="93" spans="3:9">
      <c r="C93" s="36"/>
      <c r="D93" s="36"/>
      <c r="E93" s="36"/>
      <c r="F93" s="36"/>
      <c r="G93" s="36"/>
      <c r="H93" s="36"/>
      <c r="I93" s="36"/>
    </row>
    <row r="94" spans="3:9">
      <c r="C94" s="36"/>
      <c r="D94" s="36"/>
      <c r="E94" s="36"/>
      <c r="F94" s="36"/>
      <c r="G94" s="36"/>
      <c r="H94" s="36"/>
      <c r="I94" s="36"/>
    </row>
    <row r="95" spans="3:9">
      <c r="C95" s="36"/>
      <c r="D95" s="36"/>
      <c r="E95" s="36"/>
      <c r="F95" s="36"/>
      <c r="G95" s="36"/>
      <c r="H95" s="36"/>
      <c r="I95" s="36"/>
    </row>
    <row r="96" spans="3:9">
      <c r="C96" s="36"/>
      <c r="D96" s="36"/>
      <c r="E96" s="36"/>
      <c r="F96" s="36"/>
      <c r="G96" s="36"/>
      <c r="H96" s="36"/>
      <c r="I96" s="36"/>
    </row>
    <row r="97" spans="3:9">
      <c r="C97" s="36"/>
      <c r="D97" s="36"/>
      <c r="E97" s="36"/>
      <c r="F97" s="36"/>
      <c r="G97" s="36"/>
      <c r="H97" s="36"/>
      <c r="I97" s="36"/>
    </row>
    <row r="98" spans="3:9">
      <c r="C98" s="36"/>
      <c r="D98" s="36"/>
      <c r="E98" s="36"/>
      <c r="F98" s="36"/>
      <c r="G98" s="36"/>
      <c r="H98" s="36"/>
      <c r="I98" s="36"/>
    </row>
    <row r="99" spans="2:9">
      <c r="B99" s="35" t="s">
        <v>2345</v>
      </c>
      <c r="C99" s="36" t="str">
        <f>_xlfn.DISPIMG("图片 3",1)</f>
        <v>=DISPIMG("图片 3",1)</v>
      </c>
      <c r="D99" s="36"/>
      <c r="E99" s="36"/>
      <c r="F99" s="36"/>
      <c r="G99" s="36"/>
      <c r="H99" s="36"/>
      <c r="I99" s="36"/>
    </row>
    <row r="100" spans="3:9">
      <c r="C100" s="36"/>
      <c r="D100" s="36"/>
      <c r="E100" s="36"/>
      <c r="F100" s="36"/>
      <c r="G100" s="36"/>
      <c r="H100" s="36"/>
      <c r="I100" s="36"/>
    </row>
    <row r="101" spans="3:9">
      <c r="C101" s="36"/>
      <c r="D101" s="36"/>
      <c r="E101" s="36"/>
      <c r="F101" s="36"/>
      <c r="G101" s="36"/>
      <c r="H101" s="36"/>
      <c r="I101" s="36"/>
    </row>
    <row r="102" spans="3:9">
      <c r="C102" s="36"/>
      <c r="D102" s="36"/>
      <c r="E102" s="36"/>
      <c r="F102" s="36"/>
      <c r="G102" s="36"/>
      <c r="H102" s="36"/>
      <c r="I102" s="36"/>
    </row>
    <row r="103" spans="3:9">
      <c r="C103" s="36"/>
      <c r="D103" s="36"/>
      <c r="E103" s="36"/>
      <c r="F103" s="36"/>
      <c r="G103" s="36"/>
      <c r="H103" s="36"/>
      <c r="I103" s="36"/>
    </row>
    <row r="104" spans="3:9">
      <c r="C104" s="36"/>
      <c r="D104" s="36"/>
      <c r="E104" s="36"/>
      <c r="F104" s="36"/>
      <c r="G104" s="36"/>
      <c r="H104" s="36"/>
      <c r="I104" s="36"/>
    </row>
    <row r="105" spans="3:9">
      <c r="C105" s="36"/>
      <c r="D105" s="36"/>
      <c r="E105" s="36"/>
      <c r="F105" s="36"/>
      <c r="G105" s="36"/>
      <c r="H105" s="36"/>
      <c r="I105" s="36"/>
    </row>
    <row r="106" spans="3:9">
      <c r="C106" s="36"/>
      <c r="D106" s="36"/>
      <c r="E106" s="36"/>
      <c r="F106" s="36"/>
      <c r="G106" s="36"/>
      <c r="H106" s="36"/>
      <c r="I106" s="36"/>
    </row>
    <row r="107" spans="3:9">
      <c r="C107" s="36"/>
      <c r="D107" s="36"/>
      <c r="E107" s="36"/>
      <c r="F107" s="36"/>
      <c r="G107" s="36"/>
      <c r="H107" s="36"/>
      <c r="I107" s="36"/>
    </row>
    <row r="108" spans="3:9">
      <c r="C108" s="36"/>
      <c r="D108" s="36"/>
      <c r="E108" s="36"/>
      <c r="F108" s="36"/>
      <c r="G108" s="36"/>
      <c r="H108" s="36"/>
      <c r="I108" s="36"/>
    </row>
    <row r="109" spans="3:9">
      <c r="C109" s="36"/>
      <c r="D109" s="36"/>
      <c r="E109" s="36"/>
      <c r="F109" s="36"/>
      <c r="G109" s="36"/>
      <c r="H109" s="36"/>
      <c r="I109" s="36"/>
    </row>
    <row r="111" spans="2:9">
      <c r="B111" s="35" t="s">
        <v>58</v>
      </c>
      <c r="C111" s="36" t="str">
        <f>_xlfn.DISPIMG("图片 6",1)</f>
        <v>=DISPIMG("图片 6",1)</v>
      </c>
      <c r="D111" s="36"/>
      <c r="E111" s="36"/>
      <c r="F111" s="36"/>
      <c r="G111" s="36"/>
      <c r="H111" s="36"/>
      <c r="I111" s="36"/>
    </row>
    <row r="112" spans="3:9">
      <c r="C112" s="36"/>
      <c r="D112" s="36"/>
      <c r="E112" s="36"/>
      <c r="F112" s="36"/>
      <c r="G112" s="36"/>
      <c r="H112" s="36"/>
      <c r="I112" s="36"/>
    </row>
    <row r="113" spans="3:9">
      <c r="C113" s="36"/>
      <c r="D113" s="36"/>
      <c r="E113" s="36"/>
      <c r="F113" s="36"/>
      <c r="G113" s="36"/>
      <c r="H113" s="36"/>
      <c r="I113" s="36"/>
    </row>
    <row r="114" spans="3:9">
      <c r="C114" s="36"/>
      <c r="D114" s="36"/>
      <c r="E114" s="36"/>
      <c r="F114" s="36"/>
      <c r="G114" s="36"/>
      <c r="H114" s="36"/>
      <c r="I114" s="36"/>
    </row>
    <row r="115" spans="3:9">
      <c r="C115" s="36"/>
      <c r="D115" s="36"/>
      <c r="E115" s="36"/>
      <c r="F115" s="36"/>
      <c r="G115" s="36"/>
      <c r="H115" s="36"/>
      <c r="I115" s="36"/>
    </row>
    <row r="116" spans="3:9">
      <c r="C116" s="36"/>
      <c r="D116" s="36"/>
      <c r="E116" s="36"/>
      <c r="F116" s="36"/>
      <c r="G116" s="36"/>
      <c r="H116" s="36"/>
      <c r="I116" s="36"/>
    </row>
    <row r="117" spans="3:9">
      <c r="C117" s="36"/>
      <c r="D117" s="36"/>
      <c r="E117" s="36"/>
      <c r="F117" s="36"/>
      <c r="G117" s="36"/>
      <c r="H117" s="36"/>
      <c r="I117" s="36"/>
    </row>
    <row r="118" spans="3:9">
      <c r="C118" s="36"/>
      <c r="D118" s="36"/>
      <c r="E118" s="36"/>
      <c r="F118" s="36"/>
      <c r="G118" s="36"/>
      <c r="H118" s="36"/>
      <c r="I118" s="36"/>
    </row>
    <row r="119" spans="3:9">
      <c r="C119" s="36"/>
      <c r="D119" s="36"/>
      <c r="E119" s="36"/>
      <c r="F119" s="36"/>
      <c r="G119" s="36"/>
      <c r="H119" s="36"/>
      <c r="I119" s="36"/>
    </row>
    <row r="120" spans="3:9">
      <c r="C120" s="36"/>
      <c r="D120" s="36"/>
      <c r="E120" s="36"/>
      <c r="F120" s="36"/>
      <c r="G120" s="36"/>
      <c r="H120" s="36"/>
      <c r="I120" s="36"/>
    </row>
    <row r="121" spans="3:9">
      <c r="C121" s="36"/>
      <c r="D121" s="36"/>
      <c r="E121" s="36"/>
      <c r="F121" s="36"/>
      <c r="G121" s="36"/>
      <c r="H121" s="36"/>
      <c r="I121" s="36"/>
    </row>
    <row r="123" spans="2:9">
      <c r="B123" s="35" t="s">
        <v>54</v>
      </c>
      <c r="C123" s="36" t="str">
        <f>_xlfn.DISPIMG("图片 5",1)</f>
        <v>=DISPIMG("图片 5",1)</v>
      </c>
      <c r="D123" s="36"/>
      <c r="E123" s="36"/>
      <c r="F123" s="36"/>
      <c r="G123" s="36"/>
      <c r="H123" s="36"/>
      <c r="I123" s="36"/>
    </row>
    <row r="124" spans="3:9">
      <c r="C124" s="36"/>
      <c r="D124" s="36"/>
      <c r="E124" s="36"/>
      <c r="F124" s="36"/>
      <c r="G124" s="36"/>
      <c r="H124" s="36"/>
      <c r="I124" s="36"/>
    </row>
    <row r="125" spans="3:9">
      <c r="C125" s="36"/>
      <c r="D125" s="36"/>
      <c r="E125" s="36"/>
      <c r="F125" s="36"/>
      <c r="G125" s="36"/>
      <c r="H125" s="36"/>
      <c r="I125" s="36"/>
    </row>
    <row r="126" spans="3:9">
      <c r="C126" s="36"/>
      <c r="D126" s="36"/>
      <c r="E126" s="36"/>
      <c r="F126" s="36"/>
      <c r="G126" s="36"/>
      <c r="H126" s="36"/>
      <c r="I126" s="36"/>
    </row>
    <row r="127" spans="3:9">
      <c r="C127" s="36"/>
      <c r="D127" s="36"/>
      <c r="E127" s="36"/>
      <c r="F127" s="36"/>
      <c r="G127" s="36"/>
      <c r="H127" s="36"/>
      <c r="I127" s="36"/>
    </row>
    <row r="128" spans="3:9">
      <c r="C128" s="36"/>
      <c r="D128" s="36"/>
      <c r="E128" s="36"/>
      <c r="F128" s="36"/>
      <c r="G128" s="36"/>
      <c r="H128" s="36"/>
      <c r="I128" s="36"/>
    </row>
    <row r="129" spans="3:9">
      <c r="C129" s="36"/>
      <c r="D129" s="36"/>
      <c r="E129" s="36"/>
      <c r="F129" s="36"/>
      <c r="G129" s="36"/>
      <c r="H129" s="36"/>
      <c r="I129" s="36"/>
    </row>
    <row r="130" spans="3:9">
      <c r="C130" s="36"/>
      <c r="D130" s="36"/>
      <c r="E130" s="36"/>
      <c r="F130" s="36"/>
      <c r="G130" s="36"/>
      <c r="H130" s="36"/>
      <c r="I130" s="36"/>
    </row>
    <row r="131" spans="3:9">
      <c r="C131" s="36"/>
      <c r="D131" s="36"/>
      <c r="E131" s="36"/>
      <c r="F131" s="36"/>
      <c r="G131" s="36"/>
      <c r="H131" s="36"/>
      <c r="I131" s="36"/>
    </row>
    <row r="132" spans="3:9">
      <c r="C132" s="36"/>
      <c r="D132" s="36"/>
      <c r="E132" s="36"/>
      <c r="F132" s="36"/>
      <c r="G132" s="36"/>
      <c r="H132" s="36"/>
      <c r="I132" s="36"/>
    </row>
    <row r="133" spans="3:9">
      <c r="C133" s="36"/>
      <c r="D133" s="36"/>
      <c r="E133" s="36"/>
      <c r="F133" s="36"/>
      <c r="G133" s="36"/>
      <c r="H133" s="36"/>
      <c r="I133" s="36"/>
    </row>
    <row r="134" spans="3:9">
      <c r="C134" s="36"/>
      <c r="D134" s="36"/>
      <c r="E134" s="36"/>
      <c r="F134" s="36"/>
      <c r="G134" s="36"/>
      <c r="H134" s="36"/>
      <c r="I134" s="36"/>
    </row>
    <row r="135" spans="2:9">
      <c r="B135" s="35" t="s">
        <v>71</v>
      </c>
      <c r="C135" s="36" t="str">
        <f>_xlfn.DISPIMG("图片 3",1)</f>
        <v>=DISPIMG("图片 3",1)</v>
      </c>
      <c r="D135" s="36"/>
      <c r="E135" s="36"/>
      <c r="F135" s="36"/>
      <c r="G135" s="36"/>
      <c r="H135" s="36"/>
      <c r="I135" s="36"/>
    </row>
    <row r="136" spans="3:9">
      <c r="C136" s="36"/>
      <c r="D136" s="36"/>
      <c r="E136" s="36"/>
      <c r="F136" s="36"/>
      <c r="G136" s="36"/>
      <c r="H136" s="36"/>
      <c r="I136" s="36"/>
    </row>
    <row r="137" spans="3:9">
      <c r="C137" s="36"/>
      <c r="D137" s="36"/>
      <c r="E137" s="36"/>
      <c r="F137" s="36"/>
      <c r="G137" s="36"/>
      <c r="H137" s="36"/>
      <c r="I137" s="36"/>
    </row>
    <row r="138" spans="3:9">
      <c r="C138" s="36"/>
      <c r="D138" s="36"/>
      <c r="E138" s="36"/>
      <c r="F138" s="36"/>
      <c r="G138" s="36"/>
      <c r="H138" s="36"/>
      <c r="I138" s="36"/>
    </row>
    <row r="139" spans="3:9">
      <c r="C139" s="36"/>
      <c r="D139" s="36"/>
      <c r="E139" s="36"/>
      <c r="F139" s="36"/>
      <c r="G139" s="36"/>
      <c r="H139" s="36"/>
      <c r="I139" s="36"/>
    </row>
    <row r="140" spans="3:9">
      <c r="C140" s="36"/>
      <c r="D140" s="36"/>
      <c r="E140" s="36"/>
      <c r="F140" s="36"/>
      <c r="G140" s="36"/>
      <c r="H140" s="36"/>
      <c r="I140" s="36"/>
    </row>
    <row r="141" spans="3:9">
      <c r="C141" s="36"/>
      <c r="D141" s="36"/>
      <c r="E141" s="36"/>
      <c r="F141" s="36"/>
      <c r="G141" s="36"/>
      <c r="H141" s="36"/>
      <c r="I141" s="36"/>
    </row>
    <row r="142" spans="3:9">
      <c r="C142" s="36"/>
      <c r="D142" s="36"/>
      <c r="E142" s="36"/>
      <c r="F142" s="36"/>
      <c r="G142" s="36"/>
      <c r="H142" s="36"/>
      <c r="I142" s="36"/>
    </row>
    <row r="143" spans="3:9">
      <c r="C143" s="36"/>
      <c r="D143" s="36"/>
      <c r="E143" s="36"/>
      <c r="F143" s="36"/>
      <c r="G143" s="36"/>
      <c r="H143" s="36"/>
      <c r="I143" s="36"/>
    </row>
    <row r="144" spans="3:9">
      <c r="C144" s="36"/>
      <c r="D144" s="36"/>
      <c r="E144" s="36"/>
      <c r="F144" s="36"/>
      <c r="G144" s="36"/>
      <c r="H144" s="36"/>
      <c r="I144" s="36"/>
    </row>
    <row r="145" spans="3:9">
      <c r="C145" s="36"/>
      <c r="D145" s="36"/>
      <c r="E145" s="36"/>
      <c r="F145" s="36"/>
      <c r="G145" s="36"/>
      <c r="H145" s="36"/>
      <c r="I145" s="36"/>
    </row>
    <row r="147" spans="2:9">
      <c r="B147" s="35" t="s">
        <v>76</v>
      </c>
      <c r="C147" s="36" t="str">
        <f>_xlfn.DISPIMG("图片 7",1)</f>
        <v>=DISPIMG("图片 7",1)</v>
      </c>
      <c r="D147" s="36"/>
      <c r="E147" s="36"/>
      <c r="F147" s="36"/>
      <c r="G147" s="36"/>
      <c r="H147" s="36"/>
      <c r="I147" s="36"/>
    </row>
    <row r="148" spans="3:9">
      <c r="C148" s="36"/>
      <c r="D148" s="36"/>
      <c r="E148" s="36"/>
      <c r="F148" s="36"/>
      <c r="G148" s="36"/>
      <c r="H148" s="36"/>
      <c r="I148" s="36"/>
    </row>
    <row r="149" spans="3:9">
      <c r="C149" s="36"/>
      <c r="D149" s="36"/>
      <c r="E149" s="36"/>
      <c r="F149" s="36"/>
      <c r="G149" s="36"/>
      <c r="H149" s="36"/>
      <c r="I149" s="36"/>
    </row>
    <row r="150" spans="3:9">
      <c r="C150" s="36"/>
      <c r="D150" s="36"/>
      <c r="E150" s="36"/>
      <c r="F150" s="36"/>
      <c r="G150" s="36"/>
      <c r="H150" s="36"/>
      <c r="I150" s="36"/>
    </row>
    <row r="151" spans="3:9">
      <c r="C151" s="36"/>
      <c r="D151" s="36"/>
      <c r="E151" s="36"/>
      <c r="F151" s="36"/>
      <c r="G151" s="36"/>
      <c r="H151" s="36"/>
      <c r="I151" s="36"/>
    </row>
    <row r="152" spans="3:9">
      <c r="C152" s="36"/>
      <c r="D152" s="36"/>
      <c r="E152" s="36"/>
      <c r="F152" s="36"/>
      <c r="G152" s="36"/>
      <c r="H152" s="36"/>
      <c r="I152" s="36"/>
    </row>
    <row r="153" spans="3:9">
      <c r="C153" s="36"/>
      <c r="D153" s="36"/>
      <c r="E153" s="36"/>
      <c r="F153" s="36"/>
      <c r="G153" s="36"/>
      <c r="H153" s="36"/>
      <c r="I153" s="36"/>
    </row>
    <row r="154" spans="3:9">
      <c r="C154" s="36"/>
      <c r="D154" s="36"/>
      <c r="E154" s="36"/>
      <c r="F154" s="36"/>
      <c r="G154" s="36"/>
      <c r="H154" s="36"/>
      <c r="I154" s="36"/>
    </row>
    <row r="155" spans="3:9">
      <c r="C155" s="36"/>
      <c r="D155" s="36"/>
      <c r="E155" s="36"/>
      <c r="F155" s="36"/>
      <c r="G155" s="36"/>
      <c r="H155" s="36"/>
      <c r="I155" s="36"/>
    </row>
    <row r="156" spans="3:9">
      <c r="C156" s="36"/>
      <c r="D156" s="36"/>
      <c r="E156" s="36"/>
      <c r="F156" s="36"/>
      <c r="G156" s="36"/>
      <c r="H156" s="36"/>
      <c r="I156" s="36"/>
    </row>
    <row r="157" spans="3:9">
      <c r="C157" s="36"/>
      <c r="D157" s="36"/>
      <c r="E157" s="36"/>
      <c r="F157" s="36"/>
      <c r="G157" s="36"/>
      <c r="H157" s="36"/>
      <c r="I157" s="36"/>
    </row>
    <row r="159" spans="2:9">
      <c r="B159" s="35" t="s">
        <v>81</v>
      </c>
      <c r="C159" s="36" t="str">
        <f>_xlfn.DISPIMG("图片 5",1)</f>
        <v>=DISPIMG("图片 5",1)</v>
      </c>
      <c r="D159" s="36"/>
      <c r="E159" s="36"/>
      <c r="F159" s="36"/>
      <c r="G159" s="36"/>
      <c r="H159" s="36"/>
      <c r="I159" s="36"/>
    </row>
    <row r="160" spans="3:9">
      <c r="C160" s="36"/>
      <c r="D160" s="36"/>
      <c r="E160" s="36"/>
      <c r="F160" s="36"/>
      <c r="G160" s="36"/>
      <c r="H160" s="36"/>
      <c r="I160" s="36"/>
    </row>
    <row r="161" spans="3:9">
      <c r="C161" s="36"/>
      <c r="D161" s="36"/>
      <c r="E161" s="36"/>
      <c r="F161" s="36"/>
      <c r="G161" s="36"/>
      <c r="H161" s="36"/>
      <c r="I161" s="36"/>
    </row>
    <row r="162" spans="3:9">
      <c r="C162" s="36"/>
      <c r="D162" s="36"/>
      <c r="E162" s="36"/>
      <c r="F162" s="36"/>
      <c r="G162" s="36"/>
      <c r="H162" s="36"/>
      <c r="I162" s="36"/>
    </row>
    <row r="163" spans="3:9">
      <c r="C163" s="36"/>
      <c r="D163" s="36"/>
      <c r="E163" s="36"/>
      <c r="F163" s="36"/>
      <c r="G163" s="36"/>
      <c r="H163" s="36"/>
      <c r="I163" s="36"/>
    </row>
    <row r="164" spans="3:9">
      <c r="C164" s="36"/>
      <c r="D164" s="36"/>
      <c r="E164" s="36"/>
      <c r="F164" s="36"/>
      <c r="G164" s="36"/>
      <c r="H164" s="36"/>
      <c r="I164" s="36"/>
    </row>
    <row r="165" spans="3:9">
      <c r="C165" s="36"/>
      <c r="D165" s="36"/>
      <c r="E165" s="36"/>
      <c r="F165" s="36"/>
      <c r="G165" s="36"/>
      <c r="H165" s="36"/>
      <c r="I165" s="36"/>
    </row>
    <row r="166" spans="3:9">
      <c r="C166" s="36"/>
      <c r="D166" s="36"/>
      <c r="E166" s="36"/>
      <c r="F166" s="36"/>
      <c r="G166" s="36"/>
      <c r="H166" s="36"/>
      <c r="I166" s="36"/>
    </row>
    <row r="167" spans="3:9">
      <c r="C167" s="36"/>
      <c r="D167" s="36"/>
      <c r="E167" s="36"/>
      <c r="F167" s="36"/>
      <c r="G167" s="36"/>
      <c r="H167" s="36"/>
      <c r="I167" s="36"/>
    </row>
    <row r="168" spans="3:9">
      <c r="C168" s="36"/>
      <c r="D168" s="36"/>
      <c r="E168" s="36"/>
      <c r="F168" s="36"/>
      <c r="G168" s="36"/>
      <c r="H168" s="36"/>
      <c r="I168" s="36"/>
    </row>
    <row r="169" spans="3:9">
      <c r="C169" s="36"/>
      <c r="D169" s="36"/>
      <c r="E169" s="36"/>
      <c r="F169" s="36"/>
      <c r="G169" s="36"/>
      <c r="H169" s="36"/>
      <c r="I169" s="36"/>
    </row>
    <row r="171" spans="2:9">
      <c r="B171" s="35" t="s">
        <v>87</v>
      </c>
      <c r="C171" s="36" t="str">
        <f>_xlfn.DISPIMG("图片 3",1)</f>
        <v>=DISPIMG("图片 3",1)</v>
      </c>
      <c r="D171" s="36"/>
      <c r="E171" s="36"/>
      <c r="F171" s="36"/>
      <c r="G171" s="36"/>
      <c r="H171" s="36"/>
      <c r="I171" s="36"/>
    </row>
    <row r="172" spans="3:9">
      <c r="C172" s="36"/>
      <c r="D172" s="36"/>
      <c r="E172" s="36"/>
      <c r="F172" s="36"/>
      <c r="G172" s="36"/>
      <c r="H172" s="36"/>
      <c r="I172" s="36"/>
    </row>
    <row r="173" spans="3:9">
      <c r="C173" s="36"/>
      <c r="D173" s="36"/>
      <c r="E173" s="36"/>
      <c r="F173" s="36"/>
      <c r="G173" s="36"/>
      <c r="H173" s="36"/>
      <c r="I173" s="36"/>
    </row>
    <row r="174" spans="3:9">
      <c r="C174" s="36"/>
      <c r="D174" s="36"/>
      <c r="E174" s="36"/>
      <c r="F174" s="36"/>
      <c r="G174" s="36"/>
      <c r="H174" s="36"/>
      <c r="I174" s="36"/>
    </row>
    <row r="175" spans="3:9">
      <c r="C175" s="36"/>
      <c r="D175" s="36"/>
      <c r="E175" s="36"/>
      <c r="F175" s="36"/>
      <c r="G175" s="36"/>
      <c r="H175" s="36"/>
      <c r="I175" s="36"/>
    </row>
    <row r="176" spans="3:9">
      <c r="C176" s="36"/>
      <c r="D176" s="36"/>
      <c r="E176" s="36"/>
      <c r="F176" s="36"/>
      <c r="G176" s="36"/>
      <c r="H176" s="36"/>
      <c r="I176" s="36"/>
    </row>
    <row r="177" spans="3:9">
      <c r="C177" s="36"/>
      <c r="D177" s="36"/>
      <c r="E177" s="36"/>
      <c r="F177" s="36"/>
      <c r="G177" s="36"/>
      <c r="H177" s="36"/>
      <c r="I177" s="36"/>
    </row>
    <row r="178" spans="3:9">
      <c r="C178" s="36"/>
      <c r="D178" s="36"/>
      <c r="E178" s="36"/>
      <c r="F178" s="36"/>
      <c r="G178" s="36"/>
      <c r="H178" s="36"/>
      <c r="I178" s="36"/>
    </row>
    <row r="179" spans="3:9">
      <c r="C179" s="36"/>
      <c r="D179" s="36"/>
      <c r="E179" s="36"/>
      <c r="F179" s="36"/>
      <c r="G179" s="36"/>
      <c r="H179" s="36"/>
      <c r="I179" s="36"/>
    </row>
    <row r="180" spans="3:9">
      <c r="C180" s="36"/>
      <c r="D180" s="36"/>
      <c r="E180" s="36"/>
      <c r="F180" s="36"/>
      <c r="G180" s="36"/>
      <c r="H180" s="36"/>
      <c r="I180" s="36"/>
    </row>
    <row r="181" spans="3:9">
      <c r="C181" s="36"/>
      <c r="D181" s="36"/>
      <c r="E181" s="36"/>
      <c r="F181" s="36"/>
      <c r="G181" s="36"/>
      <c r="H181" s="36"/>
      <c r="I181" s="36"/>
    </row>
    <row r="183" spans="2:9">
      <c r="B183" s="35" t="s">
        <v>95</v>
      </c>
      <c r="C183" s="36" t="str">
        <f>_xlfn.DISPIMG("图片 8",1)</f>
        <v>=DISPIMG("图片 8",1)</v>
      </c>
      <c r="D183" s="36"/>
      <c r="E183" s="36"/>
      <c r="F183" s="36"/>
      <c r="G183" s="36"/>
      <c r="H183" s="36"/>
      <c r="I183" s="36"/>
    </row>
    <row r="184" spans="3:9">
      <c r="C184" s="36"/>
      <c r="D184" s="36"/>
      <c r="E184" s="36"/>
      <c r="F184" s="36"/>
      <c r="G184" s="36"/>
      <c r="H184" s="36"/>
      <c r="I184" s="36"/>
    </row>
    <row r="185" spans="3:9">
      <c r="C185" s="36"/>
      <c r="D185" s="36"/>
      <c r="E185" s="36"/>
      <c r="F185" s="36"/>
      <c r="G185" s="36"/>
      <c r="H185" s="36"/>
      <c r="I185" s="36"/>
    </row>
    <row r="186" spans="3:9">
      <c r="C186" s="36"/>
      <c r="D186" s="36"/>
      <c r="E186" s="36"/>
      <c r="F186" s="36"/>
      <c r="G186" s="36"/>
      <c r="H186" s="36"/>
      <c r="I186" s="36"/>
    </row>
    <row r="187" spans="3:9">
      <c r="C187" s="36"/>
      <c r="D187" s="36"/>
      <c r="E187" s="36"/>
      <c r="F187" s="36"/>
      <c r="G187" s="36"/>
      <c r="H187" s="36"/>
      <c r="I187" s="36"/>
    </row>
    <row r="188" spans="3:9">
      <c r="C188" s="36"/>
      <c r="D188" s="36"/>
      <c r="E188" s="36"/>
      <c r="F188" s="36"/>
      <c r="G188" s="36"/>
      <c r="H188" s="36"/>
      <c r="I188" s="36"/>
    </row>
    <row r="189" spans="3:9">
      <c r="C189" s="36"/>
      <c r="D189" s="36"/>
      <c r="E189" s="36"/>
      <c r="F189" s="36"/>
      <c r="G189" s="36"/>
      <c r="H189" s="36"/>
      <c r="I189" s="36"/>
    </row>
    <row r="190" spans="3:9">
      <c r="C190" s="36"/>
      <c r="D190" s="36"/>
      <c r="E190" s="36"/>
      <c r="F190" s="36"/>
      <c r="G190" s="36"/>
      <c r="H190" s="36"/>
      <c r="I190" s="36"/>
    </row>
    <row r="191" spans="3:9">
      <c r="C191" s="36"/>
      <c r="D191" s="36"/>
      <c r="E191" s="36"/>
      <c r="F191" s="36"/>
      <c r="G191" s="36"/>
      <c r="H191" s="36"/>
      <c r="I191" s="36"/>
    </row>
    <row r="192" spans="3:9">
      <c r="C192" s="36"/>
      <c r="D192" s="36"/>
      <c r="E192" s="36"/>
      <c r="F192" s="36"/>
      <c r="G192" s="36"/>
      <c r="H192" s="36"/>
      <c r="I192" s="36"/>
    </row>
    <row r="193" spans="3:9">
      <c r="C193" s="36"/>
      <c r="D193" s="36"/>
      <c r="E193" s="36"/>
      <c r="F193" s="36"/>
      <c r="G193" s="36"/>
      <c r="H193" s="36"/>
      <c r="I193" s="36"/>
    </row>
    <row r="195" spans="2:9">
      <c r="B195" s="35" t="s">
        <v>101</v>
      </c>
      <c r="C195" s="36" t="str">
        <f>_xlfn.DISPIMG("图片 9",1)</f>
        <v>=DISPIMG("图片 9",1)</v>
      </c>
      <c r="D195" s="36"/>
      <c r="E195" s="36"/>
      <c r="F195" s="36"/>
      <c r="G195" s="36"/>
      <c r="H195" s="36"/>
      <c r="I195" s="36"/>
    </row>
    <row r="196" spans="3:9">
      <c r="C196" s="36"/>
      <c r="D196" s="36"/>
      <c r="E196" s="36"/>
      <c r="F196" s="36"/>
      <c r="G196" s="36"/>
      <c r="H196" s="36"/>
      <c r="I196" s="36"/>
    </row>
    <row r="197" spans="3:9">
      <c r="C197" s="36"/>
      <c r="D197" s="36"/>
      <c r="E197" s="36"/>
      <c r="F197" s="36"/>
      <c r="G197" s="36"/>
      <c r="H197" s="36"/>
      <c r="I197" s="36"/>
    </row>
    <row r="198" spans="3:9">
      <c r="C198" s="36"/>
      <c r="D198" s="36"/>
      <c r="E198" s="36"/>
      <c r="F198" s="36"/>
      <c r="G198" s="36"/>
      <c r="H198" s="36"/>
      <c r="I198" s="36"/>
    </row>
    <row r="199" spans="3:9">
      <c r="C199" s="36"/>
      <c r="D199" s="36"/>
      <c r="E199" s="36"/>
      <c r="F199" s="36"/>
      <c r="G199" s="36"/>
      <c r="H199" s="36"/>
      <c r="I199" s="36"/>
    </row>
    <row r="200" spans="3:9">
      <c r="C200" s="36"/>
      <c r="D200" s="36"/>
      <c r="E200" s="36"/>
      <c r="F200" s="36"/>
      <c r="G200" s="36"/>
      <c r="H200" s="36"/>
      <c r="I200" s="36"/>
    </row>
    <row r="201" spans="3:9">
      <c r="C201" s="36"/>
      <c r="D201" s="36"/>
      <c r="E201" s="36"/>
      <c r="F201" s="36"/>
      <c r="G201" s="36"/>
      <c r="H201" s="36"/>
      <c r="I201" s="36"/>
    </row>
    <row r="202" spans="3:9">
      <c r="C202" s="36"/>
      <c r="D202" s="36"/>
      <c r="E202" s="36"/>
      <c r="F202" s="36"/>
      <c r="G202" s="36"/>
      <c r="H202" s="36"/>
      <c r="I202" s="36"/>
    </row>
    <row r="203" spans="3:9">
      <c r="C203" s="36"/>
      <c r="D203" s="36"/>
      <c r="E203" s="36"/>
      <c r="F203" s="36"/>
      <c r="G203" s="36"/>
      <c r="H203" s="36"/>
      <c r="I203" s="36"/>
    </row>
    <row r="204" spans="3:9">
      <c r="C204" s="36"/>
      <c r="D204" s="36"/>
      <c r="E204" s="36"/>
      <c r="F204" s="36"/>
      <c r="G204" s="36"/>
      <c r="H204" s="36"/>
      <c r="I204" s="36"/>
    </row>
    <row r="205" spans="3:9">
      <c r="C205" s="36"/>
      <c r="D205" s="36"/>
      <c r="E205" s="36"/>
      <c r="F205" s="36"/>
      <c r="G205" s="36"/>
      <c r="H205" s="36"/>
      <c r="I205" s="36"/>
    </row>
    <row r="207" spans="2:9">
      <c r="B207" s="35" t="s">
        <v>107</v>
      </c>
      <c r="C207" s="36" t="str">
        <f>_xlfn.DISPIMG("图片 10",1)</f>
        <v>=DISPIMG("图片 10",1)</v>
      </c>
      <c r="D207" s="36"/>
      <c r="E207" s="36"/>
      <c r="F207" s="36"/>
      <c r="G207" s="36"/>
      <c r="H207" s="36"/>
      <c r="I207" s="36"/>
    </row>
    <row r="208" spans="3:9">
      <c r="C208" s="36"/>
      <c r="D208" s="36"/>
      <c r="E208" s="36"/>
      <c r="F208" s="36"/>
      <c r="G208" s="36"/>
      <c r="H208" s="36"/>
      <c r="I208" s="36"/>
    </row>
    <row r="209" spans="3:9">
      <c r="C209" s="36"/>
      <c r="D209" s="36"/>
      <c r="E209" s="36"/>
      <c r="F209" s="36"/>
      <c r="G209" s="36"/>
      <c r="H209" s="36"/>
      <c r="I209" s="36"/>
    </row>
    <row r="210" spans="3:9">
      <c r="C210" s="36"/>
      <c r="D210" s="36"/>
      <c r="E210" s="36"/>
      <c r="F210" s="36"/>
      <c r="G210" s="36"/>
      <c r="H210" s="36"/>
      <c r="I210" s="36"/>
    </row>
    <row r="211" spans="3:9">
      <c r="C211" s="36"/>
      <c r="D211" s="36"/>
      <c r="E211" s="36"/>
      <c r="F211" s="36"/>
      <c r="G211" s="36"/>
      <c r="H211" s="36"/>
      <c r="I211" s="36"/>
    </row>
    <row r="212" spans="3:9">
      <c r="C212" s="36"/>
      <c r="D212" s="36"/>
      <c r="E212" s="36"/>
      <c r="F212" s="36"/>
      <c r="G212" s="36"/>
      <c r="H212" s="36"/>
      <c r="I212" s="36"/>
    </row>
    <row r="213" spans="3:9">
      <c r="C213" s="36"/>
      <c r="D213" s="36"/>
      <c r="E213" s="36"/>
      <c r="F213" s="36"/>
      <c r="G213" s="36"/>
      <c r="H213" s="36"/>
      <c r="I213" s="36"/>
    </row>
    <row r="214" spans="3:9">
      <c r="C214" s="36"/>
      <c r="D214" s="36"/>
      <c r="E214" s="36"/>
      <c r="F214" s="36"/>
      <c r="G214" s="36"/>
      <c r="H214" s="36"/>
      <c r="I214" s="36"/>
    </row>
    <row r="215" spans="3:9">
      <c r="C215" s="36"/>
      <c r="D215" s="36"/>
      <c r="E215" s="36"/>
      <c r="F215" s="36"/>
      <c r="G215" s="36"/>
      <c r="H215" s="36"/>
      <c r="I215" s="36"/>
    </row>
    <row r="216" spans="3:9">
      <c r="C216" s="36"/>
      <c r="D216" s="36"/>
      <c r="E216" s="36"/>
      <c r="F216" s="36"/>
      <c r="G216" s="36"/>
      <c r="H216" s="36"/>
      <c r="I216" s="36"/>
    </row>
    <row r="217" spans="3:9">
      <c r="C217" s="36"/>
      <c r="D217" s="36"/>
      <c r="E217" s="36"/>
      <c r="F217" s="36"/>
      <c r="G217" s="36"/>
      <c r="H217" s="36"/>
      <c r="I217" s="36"/>
    </row>
    <row r="219" spans="2:9">
      <c r="B219" s="35" t="s">
        <v>113</v>
      </c>
      <c r="C219" s="36" t="str">
        <f>_xlfn.DISPIMG("图片 5",1)</f>
        <v>=DISPIMG("图片 5",1)</v>
      </c>
      <c r="D219" s="36"/>
      <c r="E219" s="36"/>
      <c r="F219" s="36"/>
      <c r="G219" s="36"/>
      <c r="H219" s="36"/>
      <c r="I219" s="36"/>
    </row>
    <row r="220" spans="3:9">
      <c r="C220" s="36"/>
      <c r="D220" s="36"/>
      <c r="E220" s="36"/>
      <c r="F220" s="36"/>
      <c r="G220" s="36"/>
      <c r="H220" s="36"/>
      <c r="I220" s="36"/>
    </row>
    <row r="221" spans="3:9">
      <c r="C221" s="36"/>
      <c r="D221" s="36"/>
      <c r="E221" s="36"/>
      <c r="F221" s="36"/>
      <c r="G221" s="36"/>
      <c r="H221" s="36"/>
      <c r="I221" s="36"/>
    </row>
    <row r="222" spans="3:9">
      <c r="C222" s="36"/>
      <c r="D222" s="36"/>
      <c r="E222" s="36"/>
      <c r="F222" s="36"/>
      <c r="G222" s="36"/>
      <c r="H222" s="36"/>
      <c r="I222" s="36"/>
    </row>
    <row r="223" spans="3:9">
      <c r="C223" s="36"/>
      <c r="D223" s="36"/>
      <c r="E223" s="36"/>
      <c r="F223" s="36"/>
      <c r="G223" s="36"/>
      <c r="H223" s="36"/>
      <c r="I223" s="36"/>
    </row>
    <row r="224" spans="3:9">
      <c r="C224" s="36"/>
      <c r="D224" s="36"/>
      <c r="E224" s="36"/>
      <c r="F224" s="36"/>
      <c r="G224" s="36"/>
      <c r="H224" s="36"/>
      <c r="I224" s="36"/>
    </row>
    <row r="225" spans="3:9">
      <c r="C225" s="36"/>
      <c r="D225" s="36"/>
      <c r="E225" s="36"/>
      <c r="F225" s="36"/>
      <c r="G225" s="36"/>
      <c r="H225" s="36"/>
      <c r="I225" s="36"/>
    </row>
    <row r="226" spans="3:9">
      <c r="C226" s="36"/>
      <c r="D226" s="36"/>
      <c r="E226" s="36"/>
      <c r="F226" s="36"/>
      <c r="G226" s="36"/>
      <c r="H226" s="36"/>
      <c r="I226" s="36"/>
    </row>
    <row r="227" spans="3:9">
      <c r="C227" s="36"/>
      <c r="D227" s="36"/>
      <c r="E227" s="36"/>
      <c r="F227" s="36"/>
      <c r="G227" s="36"/>
      <c r="H227" s="36"/>
      <c r="I227" s="36"/>
    </row>
    <row r="228" spans="3:9">
      <c r="C228" s="36"/>
      <c r="D228" s="36"/>
      <c r="E228" s="36"/>
      <c r="F228" s="36"/>
      <c r="G228" s="36"/>
      <c r="H228" s="36"/>
      <c r="I228" s="36"/>
    </row>
    <row r="229" spans="3:9">
      <c r="C229" s="36"/>
      <c r="D229" s="36"/>
      <c r="E229" s="36"/>
      <c r="F229" s="36"/>
      <c r="G229" s="36"/>
      <c r="H229" s="36"/>
      <c r="I229" s="36"/>
    </row>
    <row r="231" spans="2:9">
      <c r="B231" s="35" t="s">
        <v>115</v>
      </c>
      <c r="C231" s="36" t="str">
        <f>_xlfn.DISPIMG("图片 3",1)</f>
        <v>=DISPIMG("图片 3",1)</v>
      </c>
      <c r="D231" s="36"/>
      <c r="E231" s="36"/>
      <c r="F231" s="36"/>
      <c r="G231" s="36"/>
      <c r="H231" s="36"/>
      <c r="I231" s="36"/>
    </row>
    <row r="232" spans="3:9">
      <c r="C232" s="36"/>
      <c r="D232" s="36"/>
      <c r="E232" s="36"/>
      <c r="F232" s="36"/>
      <c r="G232" s="36"/>
      <c r="H232" s="36"/>
      <c r="I232" s="36"/>
    </row>
    <row r="233" spans="3:9">
      <c r="C233" s="36"/>
      <c r="D233" s="36"/>
      <c r="E233" s="36"/>
      <c r="F233" s="36"/>
      <c r="G233" s="36"/>
      <c r="H233" s="36"/>
      <c r="I233" s="36"/>
    </row>
    <row r="234" spans="3:9">
      <c r="C234" s="36"/>
      <c r="D234" s="36"/>
      <c r="E234" s="36"/>
      <c r="F234" s="36"/>
      <c r="G234" s="36"/>
      <c r="H234" s="36"/>
      <c r="I234" s="36"/>
    </row>
    <row r="235" spans="3:9">
      <c r="C235" s="36"/>
      <c r="D235" s="36"/>
      <c r="E235" s="36"/>
      <c r="F235" s="36"/>
      <c r="G235" s="36"/>
      <c r="H235" s="36"/>
      <c r="I235" s="36"/>
    </row>
    <row r="236" spans="3:9">
      <c r="C236" s="36"/>
      <c r="D236" s="36"/>
      <c r="E236" s="36"/>
      <c r="F236" s="36"/>
      <c r="G236" s="36"/>
      <c r="H236" s="36"/>
      <c r="I236" s="36"/>
    </row>
    <row r="237" spans="3:9">
      <c r="C237" s="36"/>
      <c r="D237" s="36"/>
      <c r="E237" s="36"/>
      <c r="F237" s="36"/>
      <c r="G237" s="36"/>
      <c r="H237" s="36"/>
      <c r="I237" s="36"/>
    </row>
    <row r="238" spans="3:9">
      <c r="C238" s="36"/>
      <c r="D238" s="36"/>
      <c r="E238" s="36"/>
      <c r="F238" s="36"/>
      <c r="G238" s="36"/>
      <c r="H238" s="36"/>
      <c r="I238" s="36"/>
    </row>
    <row r="239" spans="3:9">
      <c r="C239" s="36"/>
      <c r="D239" s="36"/>
      <c r="E239" s="36"/>
      <c r="F239" s="36"/>
      <c r="G239" s="36"/>
      <c r="H239" s="36"/>
      <c r="I239" s="36"/>
    </row>
    <row r="240" spans="3:9">
      <c r="C240" s="36"/>
      <c r="D240" s="36"/>
      <c r="E240" s="36"/>
      <c r="F240" s="36"/>
      <c r="G240" s="36"/>
      <c r="H240" s="36"/>
      <c r="I240" s="36"/>
    </row>
    <row r="241" spans="3:9">
      <c r="C241" s="36"/>
      <c r="D241" s="36"/>
      <c r="E241" s="36"/>
      <c r="F241" s="36"/>
      <c r="G241" s="36"/>
      <c r="H241" s="36"/>
      <c r="I241" s="36"/>
    </row>
    <row r="243" spans="2:9">
      <c r="B243" s="35" t="s">
        <v>119</v>
      </c>
      <c r="C243" s="36" t="str">
        <f>_xlfn.DISPIMG("图片 11",1)</f>
        <v>=DISPIMG("图片 11",1)</v>
      </c>
      <c r="D243" s="36"/>
      <c r="E243" s="36"/>
      <c r="F243" s="36"/>
      <c r="G243" s="36"/>
      <c r="H243" s="36"/>
      <c r="I243" s="36"/>
    </row>
    <row r="244" spans="3:9">
      <c r="C244" s="36"/>
      <c r="D244" s="36"/>
      <c r="E244" s="36"/>
      <c r="F244" s="36"/>
      <c r="G244" s="36"/>
      <c r="H244" s="36"/>
      <c r="I244" s="36"/>
    </row>
    <row r="245" spans="3:9">
      <c r="C245" s="36"/>
      <c r="D245" s="36"/>
      <c r="E245" s="36"/>
      <c r="F245" s="36"/>
      <c r="G245" s="36"/>
      <c r="H245" s="36"/>
      <c r="I245" s="36"/>
    </row>
    <row r="246" spans="3:9">
      <c r="C246" s="36"/>
      <c r="D246" s="36"/>
      <c r="E246" s="36"/>
      <c r="F246" s="36"/>
      <c r="G246" s="36"/>
      <c r="H246" s="36"/>
      <c r="I246" s="36"/>
    </row>
    <row r="247" spans="3:9">
      <c r="C247" s="36"/>
      <c r="D247" s="36"/>
      <c r="E247" s="36"/>
      <c r="F247" s="36"/>
      <c r="G247" s="36"/>
      <c r="H247" s="36"/>
      <c r="I247" s="36"/>
    </row>
    <row r="248" spans="3:9">
      <c r="C248" s="36"/>
      <c r="D248" s="36"/>
      <c r="E248" s="36"/>
      <c r="F248" s="36"/>
      <c r="G248" s="36"/>
      <c r="H248" s="36"/>
      <c r="I248" s="36"/>
    </row>
    <row r="249" spans="3:9">
      <c r="C249" s="36"/>
      <c r="D249" s="36"/>
      <c r="E249" s="36"/>
      <c r="F249" s="36"/>
      <c r="G249" s="36"/>
      <c r="H249" s="36"/>
      <c r="I249" s="36"/>
    </row>
    <row r="250" spans="3:9">
      <c r="C250" s="36"/>
      <c r="D250" s="36"/>
      <c r="E250" s="36"/>
      <c r="F250" s="36"/>
      <c r="G250" s="36"/>
      <c r="H250" s="36"/>
      <c r="I250" s="36"/>
    </row>
    <row r="251" spans="3:9">
      <c r="C251" s="36"/>
      <c r="D251" s="36"/>
      <c r="E251" s="36"/>
      <c r="F251" s="36"/>
      <c r="G251" s="36"/>
      <c r="H251" s="36"/>
      <c r="I251" s="36"/>
    </row>
    <row r="252" spans="3:9">
      <c r="C252" s="36"/>
      <c r="D252" s="36"/>
      <c r="E252" s="36"/>
      <c r="F252" s="36"/>
      <c r="G252" s="36"/>
      <c r="H252" s="36"/>
      <c r="I252" s="36"/>
    </row>
    <row r="253" spans="3:9">
      <c r="C253" s="36"/>
      <c r="D253" s="36"/>
      <c r="E253" s="36"/>
      <c r="F253" s="36"/>
      <c r="G253" s="36"/>
      <c r="H253" s="36"/>
      <c r="I253" s="36"/>
    </row>
    <row r="255" spans="2:9">
      <c r="B255" s="35" t="s">
        <v>121</v>
      </c>
      <c r="C255" s="36" t="str">
        <f>_xlfn.DISPIMG("图片 3",1)</f>
        <v>=DISPIMG("图片 3",1)</v>
      </c>
      <c r="D255" s="36"/>
      <c r="E255" s="36"/>
      <c r="F255" s="36"/>
      <c r="G255" s="36"/>
      <c r="H255" s="36"/>
      <c r="I255" s="36"/>
    </row>
    <row r="256" spans="3:9">
      <c r="C256" s="36"/>
      <c r="D256" s="36"/>
      <c r="E256" s="36"/>
      <c r="F256" s="36"/>
      <c r="G256" s="36"/>
      <c r="H256" s="36"/>
      <c r="I256" s="36"/>
    </row>
    <row r="257" spans="3:9">
      <c r="C257" s="36"/>
      <c r="D257" s="36"/>
      <c r="E257" s="36"/>
      <c r="F257" s="36"/>
      <c r="G257" s="36"/>
      <c r="H257" s="36"/>
      <c r="I257" s="36"/>
    </row>
    <row r="258" spans="3:9">
      <c r="C258" s="36"/>
      <c r="D258" s="36"/>
      <c r="E258" s="36"/>
      <c r="F258" s="36"/>
      <c r="G258" s="36"/>
      <c r="H258" s="36"/>
      <c r="I258" s="36"/>
    </row>
    <row r="259" spans="3:9">
      <c r="C259" s="36"/>
      <c r="D259" s="36"/>
      <c r="E259" s="36"/>
      <c r="F259" s="36"/>
      <c r="G259" s="36"/>
      <c r="H259" s="36"/>
      <c r="I259" s="36"/>
    </row>
    <row r="260" spans="3:9">
      <c r="C260" s="36"/>
      <c r="D260" s="36"/>
      <c r="E260" s="36"/>
      <c r="F260" s="36"/>
      <c r="G260" s="36"/>
      <c r="H260" s="36"/>
      <c r="I260" s="36"/>
    </row>
    <row r="261" spans="3:9">
      <c r="C261" s="36"/>
      <c r="D261" s="36"/>
      <c r="E261" s="36"/>
      <c r="F261" s="36"/>
      <c r="G261" s="36"/>
      <c r="H261" s="36"/>
      <c r="I261" s="36"/>
    </row>
    <row r="262" spans="3:9">
      <c r="C262" s="36"/>
      <c r="D262" s="36"/>
      <c r="E262" s="36"/>
      <c r="F262" s="36"/>
      <c r="G262" s="36"/>
      <c r="H262" s="36"/>
      <c r="I262" s="36"/>
    </row>
    <row r="263" spans="3:9">
      <c r="C263" s="36"/>
      <c r="D263" s="36"/>
      <c r="E263" s="36"/>
      <c r="F263" s="36"/>
      <c r="G263" s="36"/>
      <c r="H263" s="36"/>
      <c r="I263" s="36"/>
    </row>
    <row r="264" spans="3:9">
      <c r="C264" s="36"/>
      <c r="D264" s="36"/>
      <c r="E264" s="36"/>
      <c r="F264" s="36"/>
      <c r="G264" s="36"/>
      <c r="H264" s="36"/>
      <c r="I264" s="36"/>
    </row>
    <row r="265" spans="3:9">
      <c r="C265" s="36"/>
      <c r="D265" s="36"/>
      <c r="E265" s="36"/>
      <c r="F265" s="36"/>
      <c r="G265" s="36"/>
      <c r="H265" s="36"/>
      <c r="I265" s="36"/>
    </row>
    <row r="267" spans="2:9">
      <c r="B267" s="35" t="s">
        <v>123</v>
      </c>
      <c r="C267" s="36" t="str">
        <f>_xlfn.DISPIMG("图片 13",1)</f>
        <v>=DISPIMG("图片 13",1)</v>
      </c>
      <c r="D267" s="36"/>
      <c r="E267" s="36"/>
      <c r="F267" s="36"/>
      <c r="G267" s="36"/>
      <c r="H267" s="36"/>
      <c r="I267" s="36"/>
    </row>
    <row r="268" spans="3:9">
      <c r="C268" s="36"/>
      <c r="D268" s="36"/>
      <c r="E268" s="36"/>
      <c r="F268" s="36"/>
      <c r="G268" s="36"/>
      <c r="H268" s="36"/>
      <c r="I268" s="36"/>
    </row>
    <row r="269" spans="3:9">
      <c r="C269" s="36"/>
      <c r="D269" s="36"/>
      <c r="E269" s="36"/>
      <c r="F269" s="36"/>
      <c r="G269" s="36"/>
      <c r="H269" s="36"/>
      <c r="I269" s="36"/>
    </row>
    <row r="270" spans="3:9">
      <c r="C270" s="36"/>
      <c r="D270" s="36"/>
      <c r="E270" s="36"/>
      <c r="F270" s="36"/>
      <c r="G270" s="36"/>
      <c r="H270" s="36"/>
      <c r="I270" s="36"/>
    </row>
    <row r="271" spans="3:9">
      <c r="C271" s="36"/>
      <c r="D271" s="36"/>
      <c r="E271" s="36"/>
      <c r="F271" s="36"/>
      <c r="G271" s="36"/>
      <c r="H271" s="36"/>
      <c r="I271" s="36"/>
    </row>
    <row r="272" spans="3:9">
      <c r="C272" s="36"/>
      <c r="D272" s="36"/>
      <c r="E272" s="36"/>
      <c r="F272" s="36"/>
      <c r="G272" s="36"/>
      <c r="H272" s="36"/>
      <c r="I272" s="36"/>
    </row>
    <row r="273" spans="3:9">
      <c r="C273" s="36"/>
      <c r="D273" s="36"/>
      <c r="E273" s="36"/>
      <c r="F273" s="36"/>
      <c r="G273" s="36"/>
      <c r="H273" s="36"/>
      <c r="I273" s="36"/>
    </row>
    <row r="274" spans="3:9">
      <c r="C274" s="36"/>
      <c r="D274" s="36"/>
      <c r="E274" s="36"/>
      <c r="F274" s="36"/>
      <c r="G274" s="36"/>
      <c r="H274" s="36"/>
      <c r="I274" s="36"/>
    </row>
    <row r="275" spans="3:9">
      <c r="C275" s="36"/>
      <c r="D275" s="36"/>
      <c r="E275" s="36"/>
      <c r="F275" s="36"/>
      <c r="G275" s="36"/>
      <c r="H275" s="36"/>
      <c r="I275" s="36"/>
    </row>
    <row r="276" spans="3:9">
      <c r="C276" s="36"/>
      <c r="D276" s="36"/>
      <c r="E276" s="36"/>
      <c r="F276" s="36"/>
      <c r="G276" s="36"/>
      <c r="H276" s="36"/>
      <c r="I276" s="36"/>
    </row>
    <row r="277" spans="3:9">
      <c r="C277" s="36"/>
      <c r="D277" s="36"/>
      <c r="E277" s="36"/>
      <c r="F277" s="36"/>
      <c r="G277" s="36"/>
      <c r="H277" s="36"/>
      <c r="I277" s="36"/>
    </row>
    <row r="279" spans="2:9">
      <c r="B279" s="35" t="s">
        <v>126</v>
      </c>
      <c r="C279" s="36" t="str">
        <f>_xlfn.DISPIMG("图片 14",1)</f>
        <v>=DISPIMG("图片 14",1)</v>
      </c>
      <c r="D279" s="36"/>
      <c r="E279" s="36"/>
      <c r="F279" s="36"/>
      <c r="G279" s="36"/>
      <c r="H279" s="36"/>
      <c r="I279" s="36"/>
    </row>
    <row r="280" spans="3:9">
      <c r="C280" s="36"/>
      <c r="D280" s="36"/>
      <c r="E280" s="36"/>
      <c r="F280" s="36"/>
      <c r="G280" s="36"/>
      <c r="H280" s="36"/>
      <c r="I280" s="36"/>
    </row>
    <row r="281" spans="3:9">
      <c r="C281" s="36"/>
      <c r="D281" s="36"/>
      <c r="E281" s="36"/>
      <c r="F281" s="36"/>
      <c r="G281" s="36"/>
      <c r="H281" s="36"/>
      <c r="I281" s="36"/>
    </row>
    <row r="282" spans="3:9">
      <c r="C282" s="36"/>
      <c r="D282" s="36"/>
      <c r="E282" s="36"/>
      <c r="F282" s="36"/>
      <c r="G282" s="36"/>
      <c r="H282" s="36"/>
      <c r="I282" s="36"/>
    </row>
    <row r="283" spans="3:9">
      <c r="C283" s="36"/>
      <c r="D283" s="36"/>
      <c r="E283" s="36"/>
      <c r="F283" s="36"/>
      <c r="G283" s="36"/>
      <c r="H283" s="36"/>
      <c r="I283" s="36"/>
    </row>
    <row r="284" spans="3:9">
      <c r="C284" s="36"/>
      <c r="D284" s="36"/>
      <c r="E284" s="36"/>
      <c r="F284" s="36"/>
      <c r="G284" s="36"/>
      <c r="H284" s="36"/>
      <c r="I284" s="36"/>
    </row>
    <row r="285" spans="3:9">
      <c r="C285" s="36"/>
      <c r="D285" s="36"/>
      <c r="E285" s="36"/>
      <c r="F285" s="36"/>
      <c r="G285" s="36"/>
      <c r="H285" s="36"/>
      <c r="I285" s="36"/>
    </row>
    <row r="286" spans="3:9">
      <c r="C286" s="36"/>
      <c r="D286" s="36"/>
      <c r="E286" s="36"/>
      <c r="F286" s="36"/>
      <c r="G286" s="36"/>
      <c r="H286" s="36"/>
      <c r="I286" s="36"/>
    </row>
    <row r="287" spans="3:9">
      <c r="C287" s="36"/>
      <c r="D287" s="36"/>
      <c r="E287" s="36"/>
      <c r="F287" s="36"/>
      <c r="G287" s="36"/>
      <c r="H287" s="36"/>
      <c r="I287" s="36"/>
    </row>
    <row r="288" spans="3:9">
      <c r="C288" s="36"/>
      <c r="D288" s="36"/>
      <c r="E288" s="36"/>
      <c r="F288" s="36"/>
      <c r="G288" s="36"/>
      <c r="H288" s="36"/>
      <c r="I288" s="36"/>
    </row>
    <row r="289" spans="3:9">
      <c r="C289" s="36"/>
      <c r="D289" s="36"/>
      <c r="E289" s="36"/>
      <c r="F289" s="36"/>
      <c r="G289" s="36"/>
      <c r="H289" s="36"/>
      <c r="I289" s="36"/>
    </row>
    <row r="291" spans="2:9">
      <c r="B291" s="35" t="s">
        <v>130</v>
      </c>
      <c r="C291" s="36" t="str">
        <f>_xlfn.DISPIMG("图片 3",1)</f>
        <v>=DISPIMG("图片 3",1)</v>
      </c>
      <c r="D291" s="36"/>
      <c r="E291" s="36"/>
      <c r="F291" s="36"/>
      <c r="G291" s="36"/>
      <c r="H291" s="36"/>
      <c r="I291" s="36"/>
    </row>
    <row r="292" spans="3:9">
      <c r="C292" s="36"/>
      <c r="D292" s="36"/>
      <c r="E292" s="36"/>
      <c r="F292" s="36"/>
      <c r="G292" s="36"/>
      <c r="H292" s="36"/>
      <c r="I292" s="36"/>
    </row>
    <row r="293" spans="3:9">
      <c r="C293" s="36"/>
      <c r="D293" s="36"/>
      <c r="E293" s="36"/>
      <c r="F293" s="36"/>
      <c r="G293" s="36"/>
      <c r="H293" s="36"/>
      <c r="I293" s="36"/>
    </row>
    <row r="294" spans="3:9">
      <c r="C294" s="36"/>
      <c r="D294" s="36"/>
      <c r="E294" s="36"/>
      <c r="F294" s="36"/>
      <c r="G294" s="36"/>
      <c r="H294" s="36"/>
      <c r="I294" s="36"/>
    </row>
    <row r="295" spans="3:9">
      <c r="C295" s="36"/>
      <c r="D295" s="36"/>
      <c r="E295" s="36"/>
      <c r="F295" s="36"/>
      <c r="G295" s="36"/>
      <c r="H295" s="36"/>
      <c r="I295" s="36"/>
    </row>
    <row r="296" spans="3:9">
      <c r="C296" s="36"/>
      <c r="D296" s="36"/>
      <c r="E296" s="36"/>
      <c r="F296" s="36"/>
      <c r="G296" s="36"/>
      <c r="H296" s="36"/>
      <c r="I296" s="36"/>
    </row>
    <row r="297" spans="3:9">
      <c r="C297" s="36"/>
      <c r="D297" s="36"/>
      <c r="E297" s="36"/>
      <c r="F297" s="36"/>
      <c r="G297" s="36"/>
      <c r="H297" s="36"/>
      <c r="I297" s="36"/>
    </row>
    <row r="298" spans="3:9">
      <c r="C298" s="36"/>
      <c r="D298" s="36"/>
      <c r="E298" s="36"/>
      <c r="F298" s="36"/>
      <c r="G298" s="36"/>
      <c r="H298" s="36"/>
      <c r="I298" s="36"/>
    </row>
    <row r="299" spans="3:9">
      <c r="C299" s="36"/>
      <c r="D299" s="36"/>
      <c r="E299" s="36"/>
      <c r="F299" s="36"/>
      <c r="G299" s="36"/>
      <c r="H299" s="36"/>
      <c r="I299" s="36"/>
    </row>
    <row r="300" spans="3:9">
      <c r="C300" s="36"/>
      <c r="D300" s="36"/>
      <c r="E300" s="36"/>
      <c r="F300" s="36"/>
      <c r="G300" s="36"/>
      <c r="H300" s="36"/>
      <c r="I300" s="36"/>
    </row>
    <row r="301" spans="3:9">
      <c r="C301" s="36"/>
      <c r="D301" s="36"/>
      <c r="E301" s="36"/>
      <c r="F301" s="36"/>
      <c r="G301" s="36"/>
      <c r="H301" s="36"/>
      <c r="I301" s="36"/>
    </row>
    <row r="303" spans="2:9">
      <c r="B303" s="35" t="s">
        <v>134</v>
      </c>
      <c r="C303" s="36" t="str">
        <f>_xlfn.DISPIMG("图片 15",1)</f>
        <v>=DISPIMG("图片 15",1)</v>
      </c>
      <c r="D303" s="36"/>
      <c r="E303" s="36"/>
      <c r="F303" s="36"/>
      <c r="G303" s="36"/>
      <c r="H303" s="36"/>
      <c r="I303" s="36"/>
    </row>
    <row r="304" spans="3:9">
      <c r="C304" s="36"/>
      <c r="D304" s="36"/>
      <c r="E304" s="36"/>
      <c r="F304" s="36"/>
      <c r="G304" s="36"/>
      <c r="H304" s="36"/>
      <c r="I304" s="36"/>
    </row>
    <row r="305" spans="3:9">
      <c r="C305" s="36"/>
      <c r="D305" s="36"/>
      <c r="E305" s="36"/>
      <c r="F305" s="36"/>
      <c r="G305" s="36"/>
      <c r="H305" s="36"/>
      <c r="I305" s="36"/>
    </row>
    <row r="306" spans="3:9">
      <c r="C306" s="36"/>
      <c r="D306" s="36"/>
      <c r="E306" s="36"/>
      <c r="F306" s="36"/>
      <c r="G306" s="36"/>
      <c r="H306" s="36"/>
      <c r="I306" s="36"/>
    </row>
    <row r="307" spans="3:9">
      <c r="C307" s="36"/>
      <c r="D307" s="36"/>
      <c r="E307" s="36"/>
      <c r="F307" s="36"/>
      <c r="G307" s="36"/>
      <c r="H307" s="36"/>
      <c r="I307" s="36"/>
    </row>
    <row r="308" spans="3:9">
      <c r="C308" s="36"/>
      <c r="D308" s="36"/>
      <c r="E308" s="36"/>
      <c r="F308" s="36"/>
      <c r="G308" s="36"/>
      <c r="H308" s="36"/>
      <c r="I308" s="36"/>
    </row>
    <row r="309" spans="3:9">
      <c r="C309" s="36"/>
      <c r="D309" s="36"/>
      <c r="E309" s="36"/>
      <c r="F309" s="36"/>
      <c r="G309" s="36"/>
      <c r="H309" s="36"/>
      <c r="I309" s="36"/>
    </row>
    <row r="310" spans="3:9">
      <c r="C310" s="36"/>
      <c r="D310" s="36"/>
      <c r="E310" s="36"/>
      <c r="F310" s="36"/>
      <c r="G310" s="36"/>
      <c r="H310" s="36"/>
      <c r="I310" s="36"/>
    </row>
    <row r="311" spans="3:9">
      <c r="C311" s="36"/>
      <c r="D311" s="36"/>
      <c r="E311" s="36"/>
      <c r="F311" s="36"/>
      <c r="G311" s="36"/>
      <c r="H311" s="36"/>
      <c r="I311" s="36"/>
    </row>
    <row r="312" spans="3:9">
      <c r="C312" s="36"/>
      <c r="D312" s="36"/>
      <c r="E312" s="36"/>
      <c r="F312" s="36"/>
      <c r="G312" s="36"/>
      <c r="H312" s="36"/>
      <c r="I312" s="36"/>
    </row>
    <row r="313" spans="3:9">
      <c r="C313" s="36"/>
      <c r="D313" s="36"/>
      <c r="E313" s="36"/>
      <c r="F313" s="36"/>
      <c r="G313" s="36"/>
      <c r="H313" s="36"/>
      <c r="I313" s="36"/>
    </row>
    <row r="315" spans="2:9">
      <c r="B315" s="35" t="s">
        <v>140</v>
      </c>
      <c r="C315" s="36" t="str">
        <f>_xlfn.DISPIMG("图片 17",1)</f>
        <v>=DISPIMG("图片 17",1)</v>
      </c>
      <c r="D315" s="36"/>
      <c r="E315" s="36"/>
      <c r="F315" s="36"/>
      <c r="G315" s="36"/>
      <c r="H315" s="36"/>
      <c r="I315" s="36"/>
    </row>
    <row r="316" spans="3:9">
      <c r="C316" s="36"/>
      <c r="D316" s="36"/>
      <c r="E316" s="36"/>
      <c r="F316" s="36"/>
      <c r="G316" s="36"/>
      <c r="H316" s="36"/>
      <c r="I316" s="36"/>
    </row>
    <row r="317" spans="3:9">
      <c r="C317" s="36"/>
      <c r="D317" s="36"/>
      <c r="E317" s="36"/>
      <c r="F317" s="36"/>
      <c r="G317" s="36"/>
      <c r="H317" s="36"/>
      <c r="I317" s="36"/>
    </row>
    <row r="318" spans="3:9">
      <c r="C318" s="36"/>
      <c r="D318" s="36"/>
      <c r="E318" s="36"/>
      <c r="F318" s="36"/>
      <c r="G318" s="36"/>
      <c r="H318" s="36"/>
      <c r="I318" s="36"/>
    </row>
    <row r="319" spans="3:9">
      <c r="C319" s="36"/>
      <c r="D319" s="36"/>
      <c r="E319" s="36"/>
      <c r="F319" s="36"/>
      <c r="G319" s="36"/>
      <c r="H319" s="36"/>
      <c r="I319" s="36"/>
    </row>
    <row r="320" spans="3:9">
      <c r="C320" s="36"/>
      <c r="D320" s="36"/>
      <c r="E320" s="36"/>
      <c r="F320" s="36"/>
      <c r="G320" s="36"/>
      <c r="H320" s="36"/>
      <c r="I320" s="36"/>
    </row>
    <row r="321" spans="3:9">
      <c r="C321" s="36"/>
      <c r="D321" s="36"/>
      <c r="E321" s="36"/>
      <c r="F321" s="36"/>
      <c r="G321" s="36"/>
      <c r="H321" s="36"/>
      <c r="I321" s="36"/>
    </row>
    <row r="322" spans="3:9">
      <c r="C322" s="36"/>
      <c r="D322" s="36"/>
      <c r="E322" s="36"/>
      <c r="F322" s="36"/>
      <c r="G322" s="36"/>
      <c r="H322" s="36"/>
      <c r="I322" s="36"/>
    </row>
    <row r="323" spans="3:9">
      <c r="C323" s="36"/>
      <c r="D323" s="36"/>
      <c r="E323" s="36"/>
      <c r="F323" s="36"/>
      <c r="G323" s="36"/>
      <c r="H323" s="36"/>
      <c r="I323" s="36"/>
    </row>
    <row r="324" spans="3:9">
      <c r="C324" s="36"/>
      <c r="D324" s="36"/>
      <c r="E324" s="36"/>
      <c r="F324" s="36"/>
      <c r="G324" s="36"/>
      <c r="H324" s="36"/>
      <c r="I324" s="36"/>
    </row>
    <row r="325" spans="3:9">
      <c r="C325" s="36"/>
      <c r="D325" s="36"/>
      <c r="E325" s="36"/>
      <c r="F325" s="36"/>
      <c r="G325" s="36"/>
      <c r="H325" s="36"/>
      <c r="I325" s="36"/>
    </row>
    <row r="327" spans="2:9">
      <c r="B327" s="35" t="s">
        <v>144</v>
      </c>
      <c r="C327" s="36" t="str">
        <f>_xlfn.DISPIMG("图片 18",1)</f>
        <v>=DISPIMG("图片 18",1)</v>
      </c>
      <c r="D327" s="36"/>
      <c r="E327" s="36"/>
      <c r="F327" s="36"/>
      <c r="G327" s="36"/>
      <c r="H327" s="36"/>
      <c r="I327" s="36"/>
    </row>
    <row r="328" spans="3:9">
      <c r="C328" s="36"/>
      <c r="D328" s="36"/>
      <c r="E328" s="36"/>
      <c r="F328" s="36"/>
      <c r="G328" s="36"/>
      <c r="H328" s="36"/>
      <c r="I328" s="36"/>
    </row>
    <row r="329" spans="3:9">
      <c r="C329" s="36"/>
      <c r="D329" s="36"/>
      <c r="E329" s="36"/>
      <c r="F329" s="36"/>
      <c r="G329" s="36"/>
      <c r="H329" s="36"/>
      <c r="I329" s="36"/>
    </row>
    <row r="330" spans="3:9">
      <c r="C330" s="36"/>
      <c r="D330" s="36"/>
      <c r="E330" s="36"/>
      <c r="F330" s="36"/>
      <c r="G330" s="36"/>
      <c r="H330" s="36"/>
      <c r="I330" s="36"/>
    </row>
    <row r="331" spans="3:9">
      <c r="C331" s="36"/>
      <c r="D331" s="36"/>
      <c r="E331" s="36"/>
      <c r="F331" s="36"/>
      <c r="G331" s="36"/>
      <c r="H331" s="36"/>
      <c r="I331" s="36"/>
    </row>
    <row r="332" spans="3:9">
      <c r="C332" s="36"/>
      <c r="D332" s="36"/>
      <c r="E332" s="36"/>
      <c r="F332" s="36"/>
      <c r="G332" s="36"/>
      <c r="H332" s="36"/>
      <c r="I332" s="36"/>
    </row>
    <row r="333" spans="3:9">
      <c r="C333" s="36"/>
      <c r="D333" s="36"/>
      <c r="E333" s="36"/>
      <c r="F333" s="36"/>
      <c r="G333" s="36"/>
      <c r="H333" s="36"/>
      <c r="I333" s="36"/>
    </row>
    <row r="334" spans="3:9">
      <c r="C334" s="36"/>
      <c r="D334" s="36"/>
      <c r="E334" s="36"/>
      <c r="F334" s="36"/>
      <c r="G334" s="36"/>
      <c r="H334" s="36"/>
      <c r="I334" s="36"/>
    </row>
    <row r="335" spans="3:9">
      <c r="C335" s="36"/>
      <c r="D335" s="36"/>
      <c r="E335" s="36"/>
      <c r="F335" s="36"/>
      <c r="G335" s="36"/>
      <c r="H335" s="36"/>
      <c r="I335" s="36"/>
    </row>
    <row r="336" spans="3:9">
      <c r="C336" s="36"/>
      <c r="D336" s="36"/>
      <c r="E336" s="36"/>
      <c r="F336" s="36"/>
      <c r="G336" s="36"/>
      <c r="H336" s="36"/>
      <c r="I336" s="36"/>
    </row>
    <row r="337" spans="3:9">
      <c r="C337" s="36"/>
      <c r="D337" s="36"/>
      <c r="E337" s="36"/>
      <c r="F337" s="36"/>
      <c r="G337" s="36"/>
      <c r="H337" s="36"/>
      <c r="I337" s="36"/>
    </row>
    <row r="339" spans="2:9">
      <c r="B339" s="35" t="s">
        <v>148</v>
      </c>
      <c r="C339" s="36" t="str">
        <f>_xlfn.DISPIMG("图片 19",1)</f>
        <v>=DISPIMG("图片 19",1)</v>
      </c>
      <c r="D339" s="36"/>
      <c r="E339" s="36"/>
      <c r="F339" s="36"/>
      <c r="G339" s="36"/>
      <c r="H339" s="36"/>
      <c r="I339" s="36"/>
    </row>
    <row r="340" spans="3:9">
      <c r="C340" s="36"/>
      <c r="D340" s="36"/>
      <c r="E340" s="36"/>
      <c r="F340" s="36"/>
      <c r="G340" s="36"/>
      <c r="H340" s="36"/>
      <c r="I340" s="36"/>
    </row>
    <row r="341" spans="3:9">
      <c r="C341" s="36"/>
      <c r="D341" s="36"/>
      <c r="E341" s="36"/>
      <c r="F341" s="36"/>
      <c r="G341" s="36"/>
      <c r="H341" s="36"/>
      <c r="I341" s="36"/>
    </row>
    <row r="342" spans="3:9">
      <c r="C342" s="36"/>
      <c r="D342" s="36"/>
      <c r="E342" s="36"/>
      <c r="F342" s="36"/>
      <c r="G342" s="36"/>
      <c r="H342" s="36"/>
      <c r="I342" s="36"/>
    </row>
    <row r="343" spans="3:9">
      <c r="C343" s="36"/>
      <c r="D343" s="36"/>
      <c r="E343" s="36"/>
      <c r="F343" s="36"/>
      <c r="G343" s="36"/>
      <c r="H343" s="36"/>
      <c r="I343" s="36"/>
    </row>
    <row r="344" spans="3:9">
      <c r="C344" s="36"/>
      <c r="D344" s="36"/>
      <c r="E344" s="36"/>
      <c r="F344" s="36"/>
      <c r="G344" s="36"/>
      <c r="H344" s="36"/>
      <c r="I344" s="36"/>
    </row>
    <row r="345" spans="3:9">
      <c r="C345" s="36"/>
      <c r="D345" s="36"/>
      <c r="E345" s="36"/>
      <c r="F345" s="36"/>
      <c r="G345" s="36"/>
      <c r="H345" s="36"/>
      <c r="I345" s="36"/>
    </row>
    <row r="346" spans="3:9">
      <c r="C346" s="36"/>
      <c r="D346" s="36"/>
      <c r="E346" s="36"/>
      <c r="F346" s="36"/>
      <c r="G346" s="36"/>
      <c r="H346" s="36"/>
      <c r="I346" s="36"/>
    </row>
    <row r="347" spans="3:9">
      <c r="C347" s="36"/>
      <c r="D347" s="36"/>
      <c r="E347" s="36"/>
      <c r="F347" s="36"/>
      <c r="G347" s="36"/>
      <c r="H347" s="36"/>
      <c r="I347" s="36"/>
    </row>
    <row r="348" spans="3:9">
      <c r="C348" s="36"/>
      <c r="D348" s="36"/>
      <c r="E348" s="36"/>
      <c r="F348" s="36"/>
      <c r="G348" s="36"/>
      <c r="H348" s="36"/>
      <c r="I348" s="36"/>
    </row>
    <row r="349" spans="3:9">
      <c r="C349" s="36"/>
      <c r="D349" s="36"/>
      <c r="E349" s="36"/>
      <c r="F349" s="36"/>
      <c r="G349" s="36"/>
      <c r="H349" s="36"/>
      <c r="I349" s="36"/>
    </row>
    <row r="351" spans="2:9">
      <c r="B351" s="35" t="s">
        <v>152</v>
      </c>
      <c r="C351" s="36" t="str">
        <f>_xlfn.DISPIMG("图片 20",1)</f>
        <v>=DISPIMG("图片 20",1)</v>
      </c>
      <c r="D351" s="36"/>
      <c r="E351" s="36"/>
      <c r="F351" s="36"/>
      <c r="G351" s="36"/>
      <c r="H351" s="36"/>
      <c r="I351" s="36"/>
    </row>
    <row r="352" spans="3:9">
      <c r="C352" s="36"/>
      <c r="D352" s="36"/>
      <c r="E352" s="36"/>
      <c r="F352" s="36"/>
      <c r="G352" s="36"/>
      <c r="H352" s="36"/>
      <c r="I352" s="36"/>
    </row>
    <row r="353" spans="3:9">
      <c r="C353" s="36"/>
      <c r="D353" s="36"/>
      <c r="E353" s="36"/>
      <c r="F353" s="36"/>
      <c r="G353" s="36"/>
      <c r="H353" s="36"/>
      <c r="I353" s="36"/>
    </row>
    <row r="354" spans="3:9">
      <c r="C354" s="36"/>
      <c r="D354" s="36"/>
      <c r="E354" s="36"/>
      <c r="F354" s="36"/>
      <c r="G354" s="36"/>
      <c r="H354" s="36"/>
      <c r="I354" s="36"/>
    </row>
    <row r="355" spans="3:9">
      <c r="C355" s="36"/>
      <c r="D355" s="36"/>
      <c r="E355" s="36"/>
      <c r="F355" s="36"/>
      <c r="G355" s="36"/>
      <c r="H355" s="36"/>
      <c r="I355" s="36"/>
    </row>
    <row r="356" spans="3:9">
      <c r="C356" s="36"/>
      <c r="D356" s="36"/>
      <c r="E356" s="36"/>
      <c r="F356" s="36"/>
      <c r="G356" s="36"/>
      <c r="H356" s="36"/>
      <c r="I356" s="36"/>
    </row>
    <row r="357" spans="3:9">
      <c r="C357" s="36"/>
      <c r="D357" s="36"/>
      <c r="E357" s="36"/>
      <c r="F357" s="36"/>
      <c r="G357" s="36"/>
      <c r="H357" s="36"/>
      <c r="I357" s="36"/>
    </row>
    <row r="358" spans="3:9">
      <c r="C358" s="36"/>
      <c r="D358" s="36"/>
      <c r="E358" s="36"/>
      <c r="F358" s="36"/>
      <c r="G358" s="36"/>
      <c r="H358" s="36"/>
      <c r="I358" s="36"/>
    </row>
    <row r="359" spans="3:9">
      <c r="C359" s="36"/>
      <c r="D359" s="36"/>
      <c r="E359" s="36"/>
      <c r="F359" s="36"/>
      <c r="G359" s="36"/>
      <c r="H359" s="36"/>
      <c r="I359" s="36"/>
    </row>
    <row r="360" spans="3:9">
      <c r="C360" s="36"/>
      <c r="D360" s="36"/>
      <c r="E360" s="36"/>
      <c r="F360" s="36"/>
      <c r="G360" s="36"/>
      <c r="H360" s="36"/>
      <c r="I360" s="36"/>
    </row>
    <row r="361" spans="3:9">
      <c r="C361" s="36"/>
      <c r="D361" s="36"/>
      <c r="E361" s="36"/>
      <c r="F361" s="36"/>
      <c r="G361" s="36"/>
      <c r="H361" s="36"/>
      <c r="I361" s="36"/>
    </row>
    <row r="363" spans="2:9">
      <c r="B363" s="35" t="s">
        <v>157</v>
      </c>
      <c r="C363" s="36" t="str">
        <f>_xlfn.DISPIMG("图片 21",1)</f>
        <v>=DISPIMG("图片 21",1)</v>
      </c>
      <c r="D363" s="36"/>
      <c r="E363" s="36"/>
      <c r="F363" s="36"/>
      <c r="G363" s="36"/>
      <c r="H363" s="36"/>
      <c r="I363" s="36"/>
    </row>
    <row r="364" spans="3:9">
      <c r="C364" s="36"/>
      <c r="D364" s="36"/>
      <c r="E364" s="36"/>
      <c r="F364" s="36"/>
      <c r="G364" s="36"/>
      <c r="H364" s="36"/>
      <c r="I364" s="36"/>
    </row>
    <row r="365" spans="3:9">
      <c r="C365" s="36"/>
      <c r="D365" s="36"/>
      <c r="E365" s="36"/>
      <c r="F365" s="36"/>
      <c r="G365" s="36"/>
      <c r="H365" s="36"/>
      <c r="I365" s="36"/>
    </row>
    <row r="366" spans="3:9">
      <c r="C366" s="36"/>
      <c r="D366" s="36"/>
      <c r="E366" s="36"/>
      <c r="F366" s="36"/>
      <c r="G366" s="36"/>
      <c r="H366" s="36"/>
      <c r="I366" s="36"/>
    </row>
    <row r="367" spans="3:9">
      <c r="C367" s="36"/>
      <c r="D367" s="36"/>
      <c r="E367" s="36"/>
      <c r="F367" s="36"/>
      <c r="G367" s="36"/>
      <c r="H367" s="36"/>
      <c r="I367" s="36"/>
    </row>
    <row r="368" spans="3:9">
      <c r="C368" s="36"/>
      <c r="D368" s="36"/>
      <c r="E368" s="36"/>
      <c r="F368" s="36"/>
      <c r="G368" s="36"/>
      <c r="H368" s="36"/>
      <c r="I368" s="36"/>
    </row>
    <row r="369" spans="3:9">
      <c r="C369" s="36"/>
      <c r="D369" s="36"/>
      <c r="E369" s="36"/>
      <c r="F369" s="36"/>
      <c r="G369" s="36"/>
      <c r="H369" s="36"/>
      <c r="I369" s="36"/>
    </row>
    <row r="370" spans="3:9">
      <c r="C370" s="36"/>
      <c r="D370" s="36"/>
      <c r="E370" s="36"/>
      <c r="F370" s="36"/>
      <c r="G370" s="36"/>
      <c r="H370" s="36"/>
      <c r="I370" s="36"/>
    </row>
    <row r="371" spans="3:9">
      <c r="C371" s="36"/>
      <c r="D371" s="36"/>
      <c r="E371" s="36"/>
      <c r="F371" s="36"/>
      <c r="G371" s="36"/>
      <c r="H371" s="36"/>
      <c r="I371" s="36"/>
    </row>
    <row r="372" spans="3:9">
      <c r="C372" s="36"/>
      <c r="D372" s="36"/>
      <c r="E372" s="36"/>
      <c r="F372" s="36"/>
      <c r="G372" s="36"/>
      <c r="H372" s="36"/>
      <c r="I372" s="36"/>
    </row>
    <row r="373" spans="3:9">
      <c r="C373" s="36"/>
      <c r="D373" s="36"/>
      <c r="E373" s="36"/>
      <c r="F373" s="36"/>
      <c r="G373" s="36"/>
      <c r="H373" s="36"/>
      <c r="I373" s="36"/>
    </row>
    <row r="375" spans="2:9">
      <c r="B375" s="35" t="s">
        <v>161</v>
      </c>
      <c r="C375" s="36" t="str">
        <f>_xlfn.DISPIMG("图片 3",1)</f>
        <v>=DISPIMG("图片 3",1)</v>
      </c>
      <c r="D375" s="36"/>
      <c r="E375" s="36"/>
      <c r="F375" s="36"/>
      <c r="G375" s="36"/>
      <c r="H375" s="36"/>
      <c r="I375" s="36"/>
    </row>
    <row r="376" spans="3:9">
      <c r="C376" s="36"/>
      <c r="D376" s="36"/>
      <c r="E376" s="36"/>
      <c r="F376" s="36"/>
      <c r="G376" s="36"/>
      <c r="H376" s="36"/>
      <c r="I376" s="36"/>
    </row>
    <row r="377" spans="3:9">
      <c r="C377" s="36"/>
      <c r="D377" s="36"/>
      <c r="E377" s="36"/>
      <c r="F377" s="36"/>
      <c r="G377" s="36"/>
      <c r="H377" s="36"/>
      <c r="I377" s="36"/>
    </row>
    <row r="378" spans="3:9">
      <c r="C378" s="36"/>
      <c r="D378" s="36"/>
      <c r="E378" s="36"/>
      <c r="F378" s="36"/>
      <c r="G378" s="36"/>
      <c r="H378" s="36"/>
      <c r="I378" s="36"/>
    </row>
    <row r="379" spans="3:9">
      <c r="C379" s="36"/>
      <c r="D379" s="36"/>
      <c r="E379" s="36"/>
      <c r="F379" s="36"/>
      <c r="G379" s="36"/>
      <c r="H379" s="36"/>
      <c r="I379" s="36"/>
    </row>
    <row r="380" spans="3:9">
      <c r="C380" s="36"/>
      <c r="D380" s="36"/>
      <c r="E380" s="36"/>
      <c r="F380" s="36"/>
      <c r="G380" s="36"/>
      <c r="H380" s="36"/>
      <c r="I380" s="36"/>
    </row>
    <row r="381" spans="3:9">
      <c r="C381" s="36"/>
      <c r="D381" s="36"/>
      <c r="E381" s="36"/>
      <c r="F381" s="36"/>
      <c r="G381" s="36"/>
      <c r="H381" s="36"/>
      <c r="I381" s="36"/>
    </row>
    <row r="382" spans="3:9">
      <c r="C382" s="36"/>
      <c r="D382" s="36"/>
      <c r="E382" s="36"/>
      <c r="F382" s="36"/>
      <c r="G382" s="36"/>
      <c r="H382" s="36"/>
      <c r="I382" s="36"/>
    </row>
    <row r="383" spans="3:9">
      <c r="C383" s="36"/>
      <c r="D383" s="36"/>
      <c r="E383" s="36"/>
      <c r="F383" s="36"/>
      <c r="G383" s="36"/>
      <c r="H383" s="36"/>
      <c r="I383" s="36"/>
    </row>
    <row r="384" spans="3:9">
      <c r="C384" s="36"/>
      <c r="D384" s="36"/>
      <c r="E384" s="36"/>
      <c r="F384" s="36"/>
      <c r="G384" s="36"/>
      <c r="H384" s="36"/>
      <c r="I384" s="36"/>
    </row>
    <row r="385" spans="3:9">
      <c r="C385" s="36"/>
      <c r="D385" s="36"/>
      <c r="E385" s="36"/>
      <c r="F385" s="36"/>
      <c r="G385" s="36"/>
      <c r="H385" s="36"/>
      <c r="I385" s="36"/>
    </row>
    <row r="387" spans="2:9">
      <c r="B387" s="35" t="s">
        <v>167</v>
      </c>
      <c r="C387" s="36" t="str">
        <f>_xlfn.DISPIMG("图片 22",1)</f>
        <v>=DISPIMG("图片 22",1)</v>
      </c>
      <c r="D387" s="36"/>
      <c r="E387" s="36"/>
      <c r="F387" s="36"/>
      <c r="G387" s="36"/>
      <c r="H387" s="36"/>
      <c r="I387" s="36"/>
    </row>
    <row r="388" spans="3:9">
      <c r="C388" s="36"/>
      <c r="D388" s="36"/>
      <c r="E388" s="36"/>
      <c r="F388" s="36"/>
      <c r="G388" s="36"/>
      <c r="H388" s="36"/>
      <c r="I388" s="36"/>
    </row>
    <row r="389" spans="3:9">
      <c r="C389" s="36"/>
      <c r="D389" s="36"/>
      <c r="E389" s="36"/>
      <c r="F389" s="36"/>
      <c r="G389" s="36"/>
      <c r="H389" s="36"/>
      <c r="I389" s="36"/>
    </row>
    <row r="390" spans="3:9">
      <c r="C390" s="36"/>
      <c r="D390" s="36"/>
      <c r="E390" s="36"/>
      <c r="F390" s="36"/>
      <c r="G390" s="36"/>
      <c r="H390" s="36"/>
      <c r="I390" s="36"/>
    </row>
    <row r="391" spans="3:9">
      <c r="C391" s="36"/>
      <c r="D391" s="36"/>
      <c r="E391" s="36"/>
      <c r="F391" s="36"/>
      <c r="G391" s="36"/>
      <c r="H391" s="36"/>
      <c r="I391" s="36"/>
    </row>
    <row r="392" spans="3:9">
      <c r="C392" s="36"/>
      <c r="D392" s="36"/>
      <c r="E392" s="36"/>
      <c r="F392" s="36"/>
      <c r="G392" s="36"/>
      <c r="H392" s="36"/>
      <c r="I392" s="36"/>
    </row>
    <row r="393" spans="3:9">
      <c r="C393" s="36"/>
      <c r="D393" s="36"/>
      <c r="E393" s="36"/>
      <c r="F393" s="36"/>
      <c r="G393" s="36"/>
      <c r="H393" s="36"/>
      <c r="I393" s="36"/>
    </row>
    <row r="394" spans="3:9">
      <c r="C394" s="36"/>
      <c r="D394" s="36"/>
      <c r="E394" s="36"/>
      <c r="F394" s="36"/>
      <c r="G394" s="36"/>
      <c r="H394" s="36"/>
      <c r="I394" s="36"/>
    </row>
    <row r="395" spans="3:9">
      <c r="C395" s="36"/>
      <c r="D395" s="36"/>
      <c r="E395" s="36"/>
      <c r="F395" s="36"/>
      <c r="G395" s="36"/>
      <c r="H395" s="36"/>
      <c r="I395" s="36"/>
    </row>
    <row r="396" spans="3:9">
      <c r="C396" s="36"/>
      <c r="D396" s="36"/>
      <c r="E396" s="36"/>
      <c r="F396" s="36"/>
      <c r="G396" s="36"/>
      <c r="H396" s="36"/>
      <c r="I396" s="36"/>
    </row>
    <row r="397" spans="3:9">
      <c r="C397" s="36"/>
      <c r="D397" s="36"/>
      <c r="E397" s="36"/>
      <c r="F397" s="36"/>
      <c r="G397" s="36"/>
      <c r="H397" s="36"/>
      <c r="I397" s="36"/>
    </row>
    <row r="399" spans="2:9">
      <c r="B399" s="35" t="s">
        <v>172</v>
      </c>
      <c r="C399" s="36" t="str">
        <f>_xlfn.DISPIMG("图片 1",1)</f>
        <v>=DISPIMG("图片 1",1)</v>
      </c>
      <c r="D399" s="36"/>
      <c r="E399" s="36"/>
      <c r="F399" s="36"/>
      <c r="G399" s="36"/>
      <c r="H399" s="36"/>
      <c r="I399" s="36"/>
    </row>
    <row r="400" spans="3:9">
      <c r="C400" s="36"/>
      <c r="D400" s="36"/>
      <c r="E400" s="36"/>
      <c r="F400" s="36"/>
      <c r="G400" s="36"/>
      <c r="H400" s="36"/>
      <c r="I400" s="36"/>
    </row>
    <row r="401" spans="3:9">
      <c r="C401" s="36"/>
      <c r="D401" s="36"/>
      <c r="E401" s="36"/>
      <c r="F401" s="36"/>
      <c r="G401" s="36"/>
      <c r="H401" s="36"/>
      <c r="I401" s="36"/>
    </row>
    <row r="402" spans="3:9">
      <c r="C402" s="36"/>
      <c r="D402" s="36"/>
      <c r="E402" s="36"/>
      <c r="F402" s="36"/>
      <c r="G402" s="36"/>
      <c r="H402" s="36"/>
      <c r="I402" s="36"/>
    </row>
    <row r="403" spans="3:9">
      <c r="C403" s="36"/>
      <c r="D403" s="36"/>
      <c r="E403" s="36"/>
      <c r="F403" s="36"/>
      <c r="G403" s="36"/>
      <c r="H403" s="36"/>
      <c r="I403" s="36"/>
    </row>
    <row r="404" spans="3:9">
      <c r="C404" s="36"/>
      <c r="D404" s="36"/>
      <c r="E404" s="36"/>
      <c r="F404" s="36"/>
      <c r="G404" s="36"/>
      <c r="H404" s="36"/>
      <c r="I404" s="36"/>
    </row>
    <row r="405" spans="3:9">
      <c r="C405" s="36"/>
      <c r="D405" s="36"/>
      <c r="E405" s="36"/>
      <c r="F405" s="36"/>
      <c r="G405" s="36"/>
      <c r="H405" s="36"/>
      <c r="I405" s="36"/>
    </row>
    <row r="406" spans="3:9">
      <c r="C406" s="36"/>
      <c r="D406" s="36"/>
      <c r="E406" s="36"/>
      <c r="F406" s="36"/>
      <c r="G406" s="36"/>
      <c r="H406" s="36"/>
      <c r="I406" s="36"/>
    </row>
    <row r="407" spans="3:9">
      <c r="C407" s="36"/>
      <c r="D407" s="36"/>
      <c r="E407" s="36"/>
      <c r="F407" s="36"/>
      <c r="G407" s="36"/>
      <c r="H407" s="36"/>
      <c r="I407" s="36"/>
    </row>
    <row r="408" spans="3:9">
      <c r="C408" s="36"/>
      <c r="D408" s="36"/>
      <c r="E408" s="36"/>
      <c r="F408" s="36"/>
      <c r="G408" s="36"/>
      <c r="H408" s="36"/>
      <c r="I408" s="36"/>
    </row>
    <row r="409" spans="3:9">
      <c r="C409" s="36"/>
      <c r="D409" s="36"/>
      <c r="E409" s="36"/>
      <c r="F409" s="36"/>
      <c r="G409" s="36"/>
      <c r="H409" s="36"/>
      <c r="I409" s="36"/>
    </row>
    <row r="411" spans="2:9">
      <c r="B411" s="35" t="s">
        <v>177</v>
      </c>
      <c r="C411" s="36" t="str">
        <f>_xlfn.DISPIMG("图片 5",1)</f>
        <v>=DISPIMG("图片 5",1)</v>
      </c>
      <c r="D411" s="36"/>
      <c r="E411" s="36"/>
      <c r="F411" s="36"/>
      <c r="G411" s="36"/>
      <c r="H411" s="36"/>
      <c r="I411" s="36"/>
    </row>
    <row r="412" spans="3:9">
      <c r="C412" s="36"/>
      <c r="D412" s="36"/>
      <c r="E412" s="36"/>
      <c r="F412" s="36"/>
      <c r="G412" s="36"/>
      <c r="H412" s="36"/>
      <c r="I412" s="36"/>
    </row>
    <row r="413" spans="3:9">
      <c r="C413" s="36"/>
      <c r="D413" s="36"/>
      <c r="E413" s="36"/>
      <c r="F413" s="36"/>
      <c r="G413" s="36"/>
      <c r="H413" s="36"/>
      <c r="I413" s="36"/>
    </row>
    <row r="414" spans="3:9">
      <c r="C414" s="36"/>
      <c r="D414" s="36"/>
      <c r="E414" s="36"/>
      <c r="F414" s="36"/>
      <c r="G414" s="36"/>
      <c r="H414" s="36"/>
      <c r="I414" s="36"/>
    </row>
    <row r="415" spans="3:9">
      <c r="C415" s="36"/>
      <c r="D415" s="36"/>
      <c r="E415" s="36"/>
      <c r="F415" s="36"/>
      <c r="G415" s="36"/>
      <c r="H415" s="36"/>
      <c r="I415" s="36"/>
    </row>
    <row r="416" spans="3:9">
      <c r="C416" s="36"/>
      <c r="D416" s="36"/>
      <c r="E416" s="36"/>
      <c r="F416" s="36"/>
      <c r="G416" s="36"/>
      <c r="H416" s="36"/>
      <c r="I416" s="36"/>
    </row>
    <row r="417" spans="3:9">
      <c r="C417" s="36"/>
      <c r="D417" s="36"/>
      <c r="E417" s="36"/>
      <c r="F417" s="36"/>
      <c r="G417" s="36"/>
      <c r="H417" s="36"/>
      <c r="I417" s="36"/>
    </row>
    <row r="418" spans="3:9">
      <c r="C418" s="36"/>
      <c r="D418" s="36"/>
      <c r="E418" s="36"/>
      <c r="F418" s="36"/>
      <c r="G418" s="36"/>
      <c r="H418" s="36"/>
      <c r="I418" s="36"/>
    </row>
    <row r="419" spans="3:9">
      <c r="C419" s="36"/>
      <c r="D419" s="36"/>
      <c r="E419" s="36"/>
      <c r="F419" s="36"/>
      <c r="G419" s="36"/>
      <c r="H419" s="36"/>
      <c r="I419" s="36"/>
    </row>
    <row r="420" spans="3:9">
      <c r="C420" s="36"/>
      <c r="D420" s="36"/>
      <c r="E420" s="36"/>
      <c r="F420" s="36"/>
      <c r="G420" s="36"/>
      <c r="H420" s="36"/>
      <c r="I420" s="36"/>
    </row>
    <row r="421" spans="3:9">
      <c r="C421" s="36"/>
      <c r="D421" s="36"/>
      <c r="E421" s="36"/>
      <c r="F421" s="36"/>
      <c r="G421" s="36"/>
      <c r="H421" s="36"/>
      <c r="I421" s="36"/>
    </row>
    <row r="423" spans="2:9">
      <c r="B423" s="35" t="s">
        <v>2346</v>
      </c>
      <c r="C423" s="36" t="str">
        <f>_xlfn.DISPIMG("图片 23",1)</f>
        <v>=DISPIMG("图片 23",1)</v>
      </c>
      <c r="D423" s="36"/>
      <c r="E423" s="36"/>
      <c r="F423" s="36"/>
      <c r="G423" s="36"/>
      <c r="H423" s="36"/>
      <c r="I423" s="36"/>
    </row>
    <row r="424" spans="3:9">
      <c r="C424" s="36"/>
      <c r="D424" s="36"/>
      <c r="E424" s="36"/>
      <c r="F424" s="36"/>
      <c r="G424" s="36"/>
      <c r="H424" s="36"/>
      <c r="I424" s="36"/>
    </row>
    <row r="425" spans="3:9">
      <c r="C425" s="36"/>
      <c r="D425" s="36"/>
      <c r="E425" s="36"/>
      <c r="F425" s="36"/>
      <c r="G425" s="36"/>
      <c r="H425" s="36"/>
      <c r="I425" s="36"/>
    </row>
    <row r="426" spans="3:9">
      <c r="C426" s="36"/>
      <c r="D426" s="36"/>
      <c r="E426" s="36"/>
      <c r="F426" s="36"/>
      <c r="G426" s="36"/>
      <c r="H426" s="36"/>
      <c r="I426" s="36"/>
    </row>
    <row r="427" spans="3:9">
      <c r="C427" s="36"/>
      <c r="D427" s="36"/>
      <c r="E427" s="36"/>
      <c r="F427" s="36"/>
      <c r="G427" s="36"/>
      <c r="H427" s="36"/>
      <c r="I427" s="36"/>
    </row>
    <row r="428" spans="3:9">
      <c r="C428" s="36"/>
      <c r="D428" s="36"/>
      <c r="E428" s="36"/>
      <c r="F428" s="36"/>
      <c r="G428" s="36"/>
      <c r="H428" s="36"/>
      <c r="I428" s="36"/>
    </row>
    <row r="429" spans="3:9">
      <c r="C429" s="36"/>
      <c r="D429" s="36"/>
      <c r="E429" s="36"/>
      <c r="F429" s="36"/>
      <c r="G429" s="36"/>
      <c r="H429" s="36"/>
      <c r="I429" s="36"/>
    </row>
    <row r="430" spans="3:9">
      <c r="C430" s="36"/>
      <c r="D430" s="36"/>
      <c r="E430" s="36"/>
      <c r="F430" s="36"/>
      <c r="G430" s="36"/>
      <c r="H430" s="36"/>
      <c r="I430" s="36"/>
    </row>
    <row r="431" spans="3:9">
      <c r="C431" s="36"/>
      <c r="D431" s="36"/>
      <c r="E431" s="36"/>
      <c r="F431" s="36"/>
      <c r="G431" s="36"/>
      <c r="H431" s="36"/>
      <c r="I431" s="36"/>
    </row>
    <row r="432" spans="3:9">
      <c r="C432" s="36"/>
      <c r="D432" s="36"/>
      <c r="E432" s="36"/>
      <c r="F432" s="36"/>
      <c r="G432" s="36"/>
      <c r="H432" s="36"/>
      <c r="I432" s="36"/>
    </row>
    <row r="433" spans="3:9">
      <c r="C433" s="36"/>
      <c r="D433" s="36"/>
      <c r="E433" s="36"/>
      <c r="F433" s="36"/>
      <c r="G433" s="36"/>
      <c r="H433" s="36"/>
      <c r="I433" s="36"/>
    </row>
    <row r="434" spans="12:12">
      <c r="L434" s="35" t="s">
        <v>192</v>
      </c>
    </row>
    <row r="435" spans="2:9">
      <c r="B435" s="35" t="s">
        <v>182</v>
      </c>
      <c r="C435" s="36" t="str">
        <f>_xlfn.DISPIMG("图片 24",1)</f>
        <v>=DISPIMG("图片 24",1)</v>
      </c>
      <c r="D435" s="36"/>
      <c r="E435" s="36"/>
      <c r="F435" s="36"/>
      <c r="G435" s="36"/>
      <c r="H435" s="36"/>
      <c r="I435" s="36"/>
    </row>
    <row r="436" spans="3:9">
      <c r="C436" s="36"/>
      <c r="D436" s="36"/>
      <c r="E436" s="36"/>
      <c r="F436" s="36"/>
      <c r="G436" s="36"/>
      <c r="H436" s="36"/>
      <c r="I436" s="36"/>
    </row>
    <row r="437" spans="3:9">
      <c r="C437" s="36"/>
      <c r="D437" s="36"/>
      <c r="E437" s="36"/>
      <c r="F437" s="36"/>
      <c r="G437" s="36"/>
      <c r="H437" s="36"/>
      <c r="I437" s="36"/>
    </row>
    <row r="438" spans="3:9">
      <c r="C438" s="36"/>
      <c r="D438" s="36"/>
      <c r="E438" s="36"/>
      <c r="F438" s="36"/>
      <c r="G438" s="36"/>
      <c r="H438" s="36"/>
      <c r="I438" s="36"/>
    </row>
    <row r="439" spans="3:9">
      <c r="C439" s="36"/>
      <c r="D439" s="36"/>
      <c r="E439" s="36"/>
      <c r="F439" s="36"/>
      <c r="G439" s="36"/>
      <c r="H439" s="36"/>
      <c r="I439" s="36"/>
    </row>
    <row r="440" spans="3:9">
      <c r="C440" s="36"/>
      <c r="D440" s="36"/>
      <c r="E440" s="36"/>
      <c r="F440" s="36"/>
      <c r="G440" s="36"/>
      <c r="H440" s="36"/>
      <c r="I440" s="36"/>
    </row>
    <row r="441" spans="3:9">
      <c r="C441" s="36"/>
      <c r="D441" s="36"/>
      <c r="E441" s="36"/>
      <c r="F441" s="36"/>
      <c r="G441" s="36"/>
      <c r="H441" s="36"/>
      <c r="I441" s="36"/>
    </row>
    <row r="442" spans="3:9">
      <c r="C442" s="36"/>
      <c r="D442" s="36"/>
      <c r="E442" s="36"/>
      <c r="F442" s="36"/>
      <c r="G442" s="36"/>
      <c r="H442" s="36"/>
      <c r="I442" s="36"/>
    </row>
    <row r="443" spans="3:9">
      <c r="C443" s="36"/>
      <c r="D443" s="36"/>
      <c r="E443" s="36"/>
      <c r="F443" s="36"/>
      <c r="G443" s="36"/>
      <c r="H443" s="36"/>
      <c r="I443" s="36"/>
    </row>
    <row r="444" spans="3:9">
      <c r="C444" s="36"/>
      <c r="D444" s="36"/>
      <c r="E444" s="36"/>
      <c r="F444" s="36"/>
      <c r="G444" s="36"/>
      <c r="H444" s="36"/>
      <c r="I444" s="36"/>
    </row>
    <row r="445" spans="3:9">
      <c r="C445" s="36"/>
      <c r="D445" s="36"/>
      <c r="E445" s="36"/>
      <c r="F445" s="36"/>
      <c r="G445" s="36"/>
      <c r="H445" s="36"/>
      <c r="I445" s="36"/>
    </row>
    <row r="447" spans="2:12">
      <c r="B447" s="35" t="s">
        <v>187</v>
      </c>
      <c r="C447" s="36" t="str">
        <f>_xlfn.DISPIMG("图片 25",1)</f>
        <v>=DISPIMG("图片 25",1)</v>
      </c>
      <c r="D447" s="36"/>
      <c r="E447" s="36"/>
      <c r="F447" s="36"/>
      <c r="G447" s="36"/>
      <c r="H447" s="36"/>
      <c r="I447" s="36"/>
      <c r="L447" s="35" t="s">
        <v>197</v>
      </c>
    </row>
    <row r="448" spans="3:9">
      <c r="C448" s="36"/>
      <c r="D448" s="36"/>
      <c r="E448" s="36"/>
      <c r="F448" s="36"/>
      <c r="G448" s="36"/>
      <c r="H448" s="36"/>
      <c r="I448" s="36"/>
    </row>
    <row r="449" spans="3:9">
      <c r="C449" s="36"/>
      <c r="D449" s="36"/>
      <c r="E449" s="36"/>
      <c r="F449" s="36"/>
      <c r="G449" s="36"/>
      <c r="H449" s="36"/>
      <c r="I449" s="36"/>
    </row>
    <row r="450" spans="3:9">
      <c r="C450" s="36"/>
      <c r="D450" s="36"/>
      <c r="E450" s="36"/>
      <c r="F450" s="36"/>
      <c r="G450" s="36"/>
      <c r="H450" s="36"/>
      <c r="I450" s="36"/>
    </row>
    <row r="451" spans="3:9">
      <c r="C451" s="36"/>
      <c r="D451" s="36"/>
      <c r="E451" s="36"/>
      <c r="F451" s="36"/>
      <c r="G451" s="36"/>
      <c r="H451" s="36"/>
      <c r="I451" s="36"/>
    </row>
    <row r="452" spans="3:9">
      <c r="C452" s="36"/>
      <c r="D452" s="36"/>
      <c r="E452" s="36"/>
      <c r="F452" s="36"/>
      <c r="G452" s="36"/>
      <c r="H452" s="36"/>
      <c r="I452" s="36"/>
    </row>
    <row r="453" spans="3:9">
      <c r="C453" s="36"/>
      <c r="D453" s="36"/>
      <c r="E453" s="36"/>
      <c r="F453" s="36"/>
      <c r="G453" s="36"/>
      <c r="H453" s="36"/>
      <c r="I453" s="36"/>
    </row>
    <row r="454" spans="3:9">
      <c r="C454" s="36"/>
      <c r="D454" s="36"/>
      <c r="E454" s="36"/>
      <c r="F454" s="36"/>
      <c r="G454" s="36"/>
      <c r="H454" s="36"/>
      <c r="I454" s="36"/>
    </row>
    <row r="455" spans="3:9">
      <c r="C455" s="36"/>
      <c r="D455" s="36"/>
      <c r="E455" s="36"/>
      <c r="F455" s="36"/>
      <c r="G455" s="36"/>
      <c r="H455" s="36"/>
      <c r="I455" s="36"/>
    </row>
    <row r="456" spans="3:9">
      <c r="C456" s="36"/>
      <c r="D456" s="36"/>
      <c r="E456" s="36"/>
      <c r="F456" s="36"/>
      <c r="G456" s="36"/>
      <c r="H456" s="36"/>
      <c r="I456" s="36"/>
    </row>
    <row r="457" spans="3:9">
      <c r="C457" s="36"/>
      <c r="D457" s="36"/>
      <c r="E457" s="36"/>
      <c r="F457" s="36"/>
      <c r="G457" s="36"/>
      <c r="H457" s="36"/>
      <c r="I457" s="36"/>
    </row>
    <row r="459" spans="2:9">
      <c r="B459" s="35" t="s">
        <v>202</v>
      </c>
      <c r="C459" s="36" t="str">
        <f>_xlfn.DISPIMG("图片 23",1)</f>
        <v>=DISPIMG("图片 23",1)</v>
      </c>
      <c r="D459" s="36"/>
      <c r="E459" s="36"/>
      <c r="F459" s="36"/>
      <c r="G459" s="36"/>
      <c r="H459" s="36"/>
      <c r="I459" s="36"/>
    </row>
    <row r="460" spans="3:9">
      <c r="C460" s="36"/>
      <c r="D460" s="36"/>
      <c r="E460" s="36"/>
      <c r="F460" s="36"/>
      <c r="G460" s="36"/>
      <c r="H460" s="36"/>
      <c r="I460" s="36"/>
    </row>
    <row r="461" spans="3:9">
      <c r="C461" s="36"/>
      <c r="D461" s="36"/>
      <c r="E461" s="36"/>
      <c r="F461" s="36"/>
      <c r="G461" s="36"/>
      <c r="H461" s="36"/>
      <c r="I461" s="36"/>
    </row>
    <row r="462" spans="3:9">
      <c r="C462" s="36"/>
      <c r="D462" s="36"/>
      <c r="E462" s="36"/>
      <c r="F462" s="36"/>
      <c r="G462" s="36"/>
      <c r="H462" s="36"/>
      <c r="I462" s="36"/>
    </row>
    <row r="463" spans="3:9">
      <c r="C463" s="36"/>
      <c r="D463" s="36"/>
      <c r="E463" s="36"/>
      <c r="F463" s="36"/>
      <c r="G463" s="36"/>
      <c r="H463" s="36"/>
      <c r="I463" s="36"/>
    </row>
    <row r="464" spans="3:9">
      <c r="C464" s="36"/>
      <c r="D464" s="36"/>
      <c r="E464" s="36"/>
      <c r="F464" s="36"/>
      <c r="G464" s="36"/>
      <c r="H464" s="36"/>
      <c r="I464" s="36"/>
    </row>
    <row r="465" spans="3:9">
      <c r="C465" s="36"/>
      <c r="D465" s="36"/>
      <c r="E465" s="36"/>
      <c r="F465" s="36"/>
      <c r="G465" s="36"/>
      <c r="H465" s="36"/>
      <c r="I465" s="36"/>
    </row>
    <row r="466" spans="3:9">
      <c r="C466" s="36"/>
      <c r="D466" s="36"/>
      <c r="E466" s="36"/>
      <c r="F466" s="36"/>
      <c r="G466" s="36"/>
      <c r="H466" s="36"/>
      <c r="I466" s="36"/>
    </row>
    <row r="467" spans="3:9">
      <c r="C467" s="36"/>
      <c r="D467" s="36"/>
      <c r="E467" s="36"/>
      <c r="F467" s="36"/>
      <c r="G467" s="36"/>
      <c r="H467" s="36"/>
      <c r="I467" s="36"/>
    </row>
    <row r="468" spans="3:9">
      <c r="C468" s="36"/>
      <c r="D468" s="36"/>
      <c r="E468" s="36"/>
      <c r="F468" s="36"/>
      <c r="G468" s="36"/>
      <c r="H468" s="36"/>
      <c r="I468" s="36"/>
    </row>
    <row r="469" spans="3:9">
      <c r="C469" s="36"/>
      <c r="D469" s="36"/>
      <c r="E469" s="36"/>
      <c r="F469" s="36"/>
      <c r="G469" s="36"/>
      <c r="H469" s="36"/>
      <c r="I469" s="36"/>
    </row>
    <row r="471" spans="2:9">
      <c r="B471" s="35" t="s">
        <v>205</v>
      </c>
      <c r="C471" s="36" t="str">
        <f>_xlfn.DISPIMG("图片 27",1)</f>
        <v>=DISPIMG("图片 27",1)</v>
      </c>
      <c r="D471" s="36"/>
      <c r="E471" s="36"/>
      <c r="F471" s="36"/>
      <c r="G471" s="36"/>
      <c r="H471" s="36"/>
      <c r="I471" s="36"/>
    </row>
    <row r="472" spans="3:9">
      <c r="C472" s="36"/>
      <c r="D472" s="36"/>
      <c r="E472" s="36"/>
      <c r="F472" s="36"/>
      <c r="G472" s="36"/>
      <c r="H472" s="36"/>
      <c r="I472" s="36"/>
    </row>
    <row r="473" spans="3:9">
      <c r="C473" s="36"/>
      <c r="D473" s="36"/>
      <c r="E473" s="36"/>
      <c r="F473" s="36"/>
      <c r="G473" s="36"/>
      <c r="H473" s="36"/>
      <c r="I473" s="36"/>
    </row>
    <row r="474" spans="3:9">
      <c r="C474" s="36"/>
      <c r="D474" s="36"/>
      <c r="E474" s="36"/>
      <c r="F474" s="36"/>
      <c r="G474" s="36"/>
      <c r="H474" s="36"/>
      <c r="I474" s="36"/>
    </row>
    <row r="475" spans="3:9">
      <c r="C475" s="36"/>
      <c r="D475" s="36"/>
      <c r="E475" s="36"/>
      <c r="F475" s="36"/>
      <c r="G475" s="36"/>
      <c r="H475" s="36"/>
      <c r="I475" s="36"/>
    </row>
    <row r="476" spans="3:9">
      <c r="C476" s="36"/>
      <c r="D476" s="36"/>
      <c r="E476" s="36"/>
      <c r="F476" s="36"/>
      <c r="G476" s="36"/>
      <c r="H476" s="36"/>
      <c r="I476" s="36"/>
    </row>
    <row r="477" spans="3:9">
      <c r="C477" s="36"/>
      <c r="D477" s="36"/>
      <c r="E477" s="36"/>
      <c r="F477" s="36"/>
      <c r="G477" s="36"/>
      <c r="H477" s="36"/>
      <c r="I477" s="36"/>
    </row>
    <row r="478" spans="3:9">
      <c r="C478" s="36"/>
      <c r="D478" s="36"/>
      <c r="E478" s="36"/>
      <c r="F478" s="36"/>
      <c r="G478" s="36"/>
      <c r="H478" s="36"/>
      <c r="I478" s="36"/>
    </row>
    <row r="479" spans="3:9">
      <c r="C479" s="36"/>
      <c r="D479" s="36"/>
      <c r="E479" s="36"/>
      <c r="F479" s="36"/>
      <c r="G479" s="36"/>
      <c r="H479" s="36"/>
      <c r="I479" s="36"/>
    </row>
    <row r="480" spans="3:9">
      <c r="C480" s="36"/>
      <c r="D480" s="36"/>
      <c r="E480" s="36"/>
      <c r="F480" s="36"/>
      <c r="G480" s="36"/>
      <c r="H480" s="36"/>
      <c r="I480" s="36"/>
    </row>
    <row r="481" spans="3:9">
      <c r="C481" s="36"/>
      <c r="D481" s="36"/>
      <c r="E481" s="36"/>
      <c r="F481" s="36"/>
      <c r="G481" s="36"/>
      <c r="H481" s="36"/>
      <c r="I481" s="36"/>
    </row>
    <row r="483" spans="2:9">
      <c r="B483" s="35" t="s">
        <v>208</v>
      </c>
      <c r="C483" s="36"/>
      <c r="D483" s="36"/>
      <c r="E483" s="36"/>
      <c r="F483" s="36"/>
      <c r="G483" s="36"/>
      <c r="H483" s="36"/>
      <c r="I483" s="36"/>
    </row>
    <row r="484" spans="3:9">
      <c r="C484" s="36"/>
      <c r="D484" s="36"/>
      <c r="E484" s="36"/>
      <c r="F484" s="36"/>
      <c r="G484" s="36"/>
      <c r="H484" s="36"/>
      <c r="I484" s="36"/>
    </row>
    <row r="485" spans="3:9">
      <c r="C485" s="36"/>
      <c r="D485" s="36"/>
      <c r="E485" s="36"/>
      <c r="F485" s="36"/>
      <c r="G485" s="36"/>
      <c r="H485" s="36"/>
      <c r="I485" s="36"/>
    </row>
    <row r="486" spans="3:9">
      <c r="C486" s="36"/>
      <c r="D486" s="36"/>
      <c r="E486" s="36"/>
      <c r="F486" s="36"/>
      <c r="G486" s="36"/>
      <c r="H486" s="36"/>
      <c r="I486" s="36"/>
    </row>
    <row r="487" spans="3:9">
      <c r="C487" s="36"/>
      <c r="D487" s="36"/>
      <c r="E487" s="36"/>
      <c r="F487" s="36"/>
      <c r="G487" s="36"/>
      <c r="H487" s="36"/>
      <c r="I487" s="36"/>
    </row>
    <row r="488" spans="3:9">
      <c r="C488" s="36"/>
      <c r="D488" s="36"/>
      <c r="E488" s="36"/>
      <c r="F488" s="36"/>
      <c r="G488" s="36"/>
      <c r="H488" s="36"/>
      <c r="I488" s="36"/>
    </row>
    <row r="489" spans="3:9">
      <c r="C489" s="36"/>
      <c r="D489" s="36"/>
      <c r="E489" s="36"/>
      <c r="F489" s="36"/>
      <c r="G489" s="36"/>
      <c r="H489" s="36"/>
      <c r="I489" s="36"/>
    </row>
    <row r="490" spans="3:9">
      <c r="C490" s="36"/>
      <c r="D490" s="36"/>
      <c r="E490" s="36"/>
      <c r="F490" s="36"/>
      <c r="G490" s="36"/>
      <c r="H490" s="36"/>
      <c r="I490" s="36"/>
    </row>
    <row r="491" spans="3:9">
      <c r="C491" s="36"/>
      <c r="D491" s="36"/>
      <c r="E491" s="36"/>
      <c r="F491" s="36"/>
      <c r="G491" s="36"/>
      <c r="H491" s="36"/>
      <c r="I491" s="36"/>
    </row>
    <row r="492" spans="3:9">
      <c r="C492" s="36"/>
      <c r="D492" s="36"/>
      <c r="E492" s="36"/>
      <c r="F492" s="36"/>
      <c r="G492" s="36"/>
      <c r="H492" s="36"/>
      <c r="I492" s="36"/>
    </row>
    <row r="493" spans="3:9">
      <c r="C493" s="36"/>
      <c r="D493" s="36"/>
      <c r="E493" s="36"/>
      <c r="F493" s="36"/>
      <c r="G493" s="36"/>
      <c r="H493" s="36"/>
      <c r="I493" s="36"/>
    </row>
    <row r="495" spans="2:9">
      <c r="B495" s="35" t="s">
        <v>215</v>
      </c>
      <c r="C495" s="36" t="str">
        <f>_xlfn.DISPIMG("图片 23",1)</f>
        <v>=DISPIMG("图片 23",1)</v>
      </c>
      <c r="D495" s="36"/>
      <c r="E495" s="36"/>
      <c r="F495" s="36"/>
      <c r="G495" s="36"/>
      <c r="H495" s="36"/>
      <c r="I495" s="36"/>
    </row>
    <row r="496" spans="3:9">
      <c r="C496" s="36"/>
      <c r="D496" s="36"/>
      <c r="E496" s="36"/>
      <c r="F496" s="36"/>
      <c r="G496" s="36"/>
      <c r="H496" s="36"/>
      <c r="I496" s="36"/>
    </row>
    <row r="497" spans="3:9">
      <c r="C497" s="36"/>
      <c r="D497" s="36"/>
      <c r="E497" s="36"/>
      <c r="F497" s="36"/>
      <c r="G497" s="36"/>
      <c r="H497" s="36"/>
      <c r="I497" s="36"/>
    </row>
    <row r="498" spans="3:9">
      <c r="C498" s="36"/>
      <c r="D498" s="36"/>
      <c r="E498" s="36"/>
      <c r="F498" s="36"/>
      <c r="G498" s="36"/>
      <c r="H498" s="36"/>
      <c r="I498" s="36"/>
    </row>
    <row r="499" spans="3:9">
      <c r="C499" s="36"/>
      <c r="D499" s="36"/>
      <c r="E499" s="36"/>
      <c r="F499" s="36"/>
      <c r="G499" s="36"/>
      <c r="H499" s="36"/>
      <c r="I499" s="36"/>
    </row>
    <row r="500" spans="3:9">
      <c r="C500" s="36"/>
      <c r="D500" s="36"/>
      <c r="E500" s="36"/>
      <c r="F500" s="36"/>
      <c r="G500" s="36"/>
      <c r="H500" s="36"/>
      <c r="I500" s="36"/>
    </row>
    <row r="501" spans="3:9">
      <c r="C501" s="36"/>
      <c r="D501" s="36"/>
      <c r="E501" s="36"/>
      <c r="F501" s="36"/>
      <c r="G501" s="36"/>
      <c r="H501" s="36"/>
      <c r="I501" s="36"/>
    </row>
    <row r="502" spans="3:9">
      <c r="C502" s="36"/>
      <c r="D502" s="36"/>
      <c r="E502" s="36"/>
      <c r="F502" s="36"/>
      <c r="G502" s="36"/>
      <c r="H502" s="36"/>
      <c r="I502" s="36"/>
    </row>
    <row r="503" spans="3:9">
      <c r="C503" s="36"/>
      <c r="D503" s="36"/>
      <c r="E503" s="36"/>
      <c r="F503" s="36"/>
      <c r="G503" s="36"/>
      <c r="H503" s="36"/>
      <c r="I503" s="36"/>
    </row>
    <row r="504" spans="3:9">
      <c r="C504" s="36"/>
      <c r="D504" s="36"/>
      <c r="E504" s="36"/>
      <c r="F504" s="36"/>
      <c r="G504" s="36"/>
      <c r="H504" s="36"/>
      <c r="I504" s="36"/>
    </row>
    <row r="505" spans="3:9">
      <c r="C505" s="36"/>
      <c r="D505" s="36"/>
      <c r="E505" s="36"/>
      <c r="F505" s="36"/>
      <c r="G505" s="36"/>
      <c r="H505" s="36"/>
      <c r="I505" s="36"/>
    </row>
    <row r="507" spans="2:9">
      <c r="B507" s="35" t="s">
        <v>219</v>
      </c>
      <c r="C507" s="36" t="str">
        <f>_xlfn.DISPIMG("图片 29",1)</f>
        <v>=DISPIMG("图片 29",1)</v>
      </c>
      <c r="D507" s="36"/>
      <c r="E507" s="36"/>
      <c r="F507" s="36"/>
      <c r="G507" s="36"/>
      <c r="H507" s="36"/>
      <c r="I507" s="36"/>
    </row>
    <row r="508" spans="3:9">
      <c r="C508" s="36"/>
      <c r="D508" s="36"/>
      <c r="E508" s="36"/>
      <c r="F508" s="36"/>
      <c r="G508" s="36"/>
      <c r="H508" s="36"/>
      <c r="I508" s="36"/>
    </row>
    <row r="509" spans="3:9">
      <c r="C509" s="36"/>
      <c r="D509" s="36"/>
      <c r="E509" s="36"/>
      <c r="F509" s="36"/>
      <c r="G509" s="36"/>
      <c r="H509" s="36"/>
      <c r="I509" s="36"/>
    </row>
    <row r="510" spans="3:9">
      <c r="C510" s="36"/>
      <c r="D510" s="36"/>
      <c r="E510" s="36"/>
      <c r="F510" s="36"/>
      <c r="G510" s="36"/>
      <c r="H510" s="36"/>
      <c r="I510" s="36"/>
    </row>
    <row r="511" spans="3:9">
      <c r="C511" s="36"/>
      <c r="D511" s="36"/>
      <c r="E511" s="36"/>
      <c r="F511" s="36"/>
      <c r="G511" s="36"/>
      <c r="H511" s="36"/>
      <c r="I511" s="36"/>
    </row>
    <row r="512" spans="3:9">
      <c r="C512" s="36"/>
      <c r="D512" s="36"/>
      <c r="E512" s="36"/>
      <c r="F512" s="36"/>
      <c r="G512" s="36"/>
      <c r="H512" s="36"/>
      <c r="I512" s="36"/>
    </row>
    <row r="513" spans="3:9">
      <c r="C513" s="36"/>
      <c r="D513" s="36"/>
      <c r="E513" s="36"/>
      <c r="F513" s="36"/>
      <c r="G513" s="36"/>
      <c r="H513" s="36"/>
      <c r="I513" s="36"/>
    </row>
    <row r="514" spans="3:9">
      <c r="C514" s="36"/>
      <c r="D514" s="36"/>
      <c r="E514" s="36"/>
      <c r="F514" s="36"/>
      <c r="G514" s="36"/>
      <c r="H514" s="36"/>
      <c r="I514" s="36"/>
    </row>
    <row r="515" spans="3:9">
      <c r="C515" s="36"/>
      <c r="D515" s="36"/>
      <c r="E515" s="36"/>
      <c r="F515" s="36"/>
      <c r="G515" s="36"/>
      <c r="H515" s="36"/>
      <c r="I515" s="36"/>
    </row>
    <row r="516" spans="3:9">
      <c r="C516" s="36"/>
      <c r="D516" s="36"/>
      <c r="E516" s="36"/>
      <c r="F516" s="36"/>
      <c r="G516" s="36"/>
      <c r="H516" s="36"/>
      <c r="I516" s="36"/>
    </row>
    <row r="517" spans="3:9">
      <c r="C517" s="36"/>
      <c r="D517" s="36"/>
      <c r="E517" s="36"/>
      <c r="F517" s="36"/>
      <c r="G517" s="36"/>
      <c r="H517" s="36"/>
      <c r="I517" s="36"/>
    </row>
    <row r="519" spans="2:9">
      <c r="B519" s="35" t="s">
        <v>222</v>
      </c>
      <c r="C519" s="36" t="str">
        <f>_xlfn.DISPIMG("图片 30",1)</f>
        <v>=DISPIMG("图片 30",1)</v>
      </c>
      <c r="D519" s="36"/>
      <c r="E519" s="36"/>
      <c r="F519" s="36"/>
      <c r="G519" s="36"/>
      <c r="H519" s="36"/>
      <c r="I519" s="36"/>
    </row>
    <row r="520" spans="3:9">
      <c r="C520" s="36"/>
      <c r="D520" s="36"/>
      <c r="E520" s="36"/>
      <c r="F520" s="36"/>
      <c r="G520" s="36"/>
      <c r="H520" s="36"/>
      <c r="I520" s="36"/>
    </row>
    <row r="521" spans="3:9">
      <c r="C521" s="36"/>
      <c r="D521" s="36"/>
      <c r="E521" s="36"/>
      <c r="F521" s="36"/>
      <c r="G521" s="36"/>
      <c r="H521" s="36"/>
      <c r="I521" s="36"/>
    </row>
    <row r="522" spans="3:9">
      <c r="C522" s="36"/>
      <c r="D522" s="36"/>
      <c r="E522" s="36"/>
      <c r="F522" s="36"/>
      <c r="G522" s="36"/>
      <c r="H522" s="36"/>
      <c r="I522" s="36"/>
    </row>
    <row r="523" spans="3:9">
      <c r="C523" s="36"/>
      <c r="D523" s="36"/>
      <c r="E523" s="36"/>
      <c r="F523" s="36"/>
      <c r="G523" s="36"/>
      <c r="H523" s="36"/>
      <c r="I523" s="36"/>
    </row>
    <row r="524" spans="3:9">
      <c r="C524" s="36"/>
      <c r="D524" s="36"/>
      <c r="E524" s="36"/>
      <c r="F524" s="36"/>
      <c r="G524" s="36"/>
      <c r="H524" s="36"/>
      <c r="I524" s="36"/>
    </row>
    <row r="525" spans="3:9">
      <c r="C525" s="36"/>
      <c r="D525" s="36"/>
      <c r="E525" s="36"/>
      <c r="F525" s="36"/>
      <c r="G525" s="36"/>
      <c r="H525" s="36"/>
      <c r="I525" s="36"/>
    </row>
    <row r="526" spans="3:9">
      <c r="C526" s="36"/>
      <c r="D526" s="36"/>
      <c r="E526" s="36"/>
      <c r="F526" s="36"/>
      <c r="G526" s="36"/>
      <c r="H526" s="36"/>
      <c r="I526" s="36"/>
    </row>
    <row r="527" spans="3:9">
      <c r="C527" s="36"/>
      <c r="D527" s="36"/>
      <c r="E527" s="36"/>
      <c r="F527" s="36"/>
      <c r="G527" s="36"/>
      <c r="H527" s="36"/>
      <c r="I527" s="36"/>
    </row>
    <row r="528" spans="3:9">
      <c r="C528" s="36"/>
      <c r="D528" s="36"/>
      <c r="E528" s="36"/>
      <c r="F528" s="36"/>
      <c r="G528" s="36"/>
      <c r="H528" s="36"/>
      <c r="I528" s="36"/>
    </row>
    <row r="529" spans="3:9">
      <c r="C529" s="36"/>
      <c r="D529" s="36"/>
      <c r="E529" s="36"/>
      <c r="F529" s="36"/>
      <c r="G529" s="36"/>
      <c r="H529" s="36"/>
      <c r="I529" s="36"/>
    </row>
    <row r="531" spans="2:9">
      <c r="B531" s="35" t="s">
        <v>225</v>
      </c>
      <c r="C531" s="36" t="str">
        <f>_xlfn.DISPIMG("图片 23",1)</f>
        <v>=DISPIMG("图片 23",1)</v>
      </c>
      <c r="D531" s="36"/>
      <c r="E531" s="36"/>
      <c r="F531" s="36"/>
      <c r="G531" s="36"/>
      <c r="H531" s="36"/>
      <c r="I531" s="36"/>
    </row>
    <row r="532" spans="3:9">
      <c r="C532" s="36"/>
      <c r="D532" s="36"/>
      <c r="E532" s="36"/>
      <c r="F532" s="36"/>
      <c r="G532" s="36"/>
      <c r="H532" s="36"/>
      <c r="I532" s="36"/>
    </row>
    <row r="533" spans="3:9">
      <c r="C533" s="36"/>
      <c r="D533" s="36"/>
      <c r="E533" s="36"/>
      <c r="F533" s="36"/>
      <c r="G533" s="36"/>
      <c r="H533" s="36"/>
      <c r="I533" s="36"/>
    </row>
    <row r="534" spans="3:9">
      <c r="C534" s="36"/>
      <c r="D534" s="36"/>
      <c r="E534" s="36"/>
      <c r="F534" s="36"/>
      <c r="G534" s="36"/>
      <c r="H534" s="36"/>
      <c r="I534" s="36"/>
    </row>
    <row r="535" spans="3:9">
      <c r="C535" s="36"/>
      <c r="D535" s="36"/>
      <c r="E535" s="36"/>
      <c r="F535" s="36"/>
      <c r="G535" s="36"/>
      <c r="H535" s="36"/>
      <c r="I535" s="36"/>
    </row>
    <row r="536" spans="3:9">
      <c r="C536" s="36"/>
      <c r="D536" s="36"/>
      <c r="E536" s="36"/>
      <c r="F536" s="36"/>
      <c r="G536" s="36"/>
      <c r="H536" s="36"/>
      <c r="I536" s="36"/>
    </row>
    <row r="537" spans="3:9">
      <c r="C537" s="36"/>
      <c r="D537" s="36"/>
      <c r="E537" s="36"/>
      <c r="F537" s="36"/>
      <c r="G537" s="36"/>
      <c r="H537" s="36"/>
      <c r="I537" s="36"/>
    </row>
    <row r="538" spans="3:9">
      <c r="C538" s="36"/>
      <c r="D538" s="36"/>
      <c r="E538" s="36"/>
      <c r="F538" s="36"/>
      <c r="G538" s="36"/>
      <c r="H538" s="36"/>
      <c r="I538" s="36"/>
    </row>
    <row r="539" spans="3:9">
      <c r="C539" s="36"/>
      <c r="D539" s="36"/>
      <c r="E539" s="36"/>
      <c r="F539" s="36"/>
      <c r="G539" s="36"/>
      <c r="H539" s="36"/>
      <c r="I539" s="36"/>
    </row>
    <row r="540" spans="3:9">
      <c r="C540" s="36"/>
      <c r="D540" s="36"/>
      <c r="E540" s="36"/>
      <c r="F540" s="36"/>
      <c r="G540" s="36"/>
      <c r="H540" s="36"/>
      <c r="I540" s="36"/>
    </row>
    <row r="541" spans="3:9">
      <c r="C541" s="36"/>
      <c r="D541" s="36"/>
      <c r="E541" s="36"/>
      <c r="F541" s="36"/>
      <c r="G541" s="36"/>
      <c r="H541" s="36"/>
      <c r="I541" s="36"/>
    </row>
    <row r="543" spans="2:9">
      <c r="B543" s="35" t="s">
        <v>228</v>
      </c>
      <c r="C543" s="36" t="str">
        <f>_xlfn.DISPIMG("图片 31",1)</f>
        <v>=DISPIMG("图片 31",1)</v>
      </c>
      <c r="D543" s="36"/>
      <c r="E543" s="36"/>
      <c r="F543" s="36"/>
      <c r="G543" s="36"/>
      <c r="H543" s="36"/>
      <c r="I543" s="36"/>
    </row>
    <row r="544" spans="3:9">
      <c r="C544" s="36"/>
      <c r="D544" s="36"/>
      <c r="E544" s="36"/>
      <c r="F544" s="36"/>
      <c r="G544" s="36"/>
      <c r="H544" s="36"/>
      <c r="I544" s="36"/>
    </row>
    <row r="545" spans="3:9">
      <c r="C545" s="36"/>
      <c r="D545" s="36"/>
      <c r="E545" s="36"/>
      <c r="F545" s="36"/>
      <c r="G545" s="36"/>
      <c r="H545" s="36"/>
      <c r="I545" s="36"/>
    </row>
    <row r="546" spans="3:9">
      <c r="C546" s="36"/>
      <c r="D546" s="36"/>
      <c r="E546" s="36"/>
      <c r="F546" s="36"/>
      <c r="G546" s="36"/>
      <c r="H546" s="36"/>
      <c r="I546" s="36"/>
    </row>
    <row r="547" spans="3:9">
      <c r="C547" s="36"/>
      <c r="D547" s="36"/>
      <c r="E547" s="36"/>
      <c r="F547" s="36"/>
      <c r="G547" s="36"/>
      <c r="H547" s="36"/>
      <c r="I547" s="36"/>
    </row>
    <row r="548" spans="3:9">
      <c r="C548" s="36"/>
      <c r="D548" s="36"/>
      <c r="E548" s="36"/>
      <c r="F548" s="36"/>
      <c r="G548" s="36"/>
      <c r="H548" s="36"/>
      <c r="I548" s="36"/>
    </row>
    <row r="549" spans="3:9">
      <c r="C549" s="36"/>
      <c r="D549" s="36"/>
      <c r="E549" s="36"/>
      <c r="F549" s="36"/>
      <c r="G549" s="36"/>
      <c r="H549" s="36"/>
      <c r="I549" s="36"/>
    </row>
    <row r="550" spans="3:9">
      <c r="C550" s="36"/>
      <c r="D550" s="36"/>
      <c r="E550" s="36"/>
      <c r="F550" s="36"/>
      <c r="G550" s="36"/>
      <c r="H550" s="36"/>
      <c r="I550" s="36"/>
    </row>
    <row r="551" spans="3:9">
      <c r="C551" s="36"/>
      <c r="D551" s="36"/>
      <c r="E551" s="36"/>
      <c r="F551" s="36"/>
      <c r="G551" s="36"/>
      <c r="H551" s="36"/>
      <c r="I551" s="36"/>
    </row>
    <row r="552" spans="3:9">
      <c r="C552" s="36"/>
      <c r="D552" s="36"/>
      <c r="E552" s="36"/>
      <c r="F552" s="36"/>
      <c r="G552" s="36"/>
      <c r="H552" s="36"/>
      <c r="I552" s="36"/>
    </row>
    <row r="553" spans="3:9">
      <c r="C553" s="36"/>
      <c r="D553" s="36"/>
      <c r="E553" s="36"/>
      <c r="F553" s="36"/>
      <c r="G553" s="36"/>
      <c r="H553" s="36"/>
      <c r="I553" s="36"/>
    </row>
    <row r="555" spans="2:9">
      <c r="B555" s="35" t="s">
        <v>231</v>
      </c>
      <c r="C555" s="36" t="str">
        <f>_xlfn.DISPIMG("图片 33",1)</f>
        <v>=DISPIMG("图片 33",1)</v>
      </c>
      <c r="D555" s="36"/>
      <c r="E555" s="36"/>
      <c r="F555" s="36"/>
      <c r="G555" s="36"/>
      <c r="H555" s="36"/>
      <c r="I555" s="36"/>
    </row>
    <row r="556" spans="3:9">
      <c r="C556" s="36"/>
      <c r="D556" s="36"/>
      <c r="E556" s="36"/>
      <c r="F556" s="36"/>
      <c r="G556" s="36"/>
      <c r="H556" s="36"/>
      <c r="I556" s="36"/>
    </row>
    <row r="557" spans="3:9">
      <c r="C557" s="36"/>
      <c r="D557" s="36"/>
      <c r="E557" s="36"/>
      <c r="F557" s="36"/>
      <c r="G557" s="36"/>
      <c r="H557" s="36"/>
      <c r="I557" s="36"/>
    </row>
    <row r="558" spans="3:9">
      <c r="C558" s="36"/>
      <c r="D558" s="36"/>
      <c r="E558" s="36"/>
      <c r="F558" s="36"/>
      <c r="G558" s="36"/>
      <c r="H558" s="36"/>
      <c r="I558" s="36"/>
    </row>
    <row r="559" spans="3:9">
      <c r="C559" s="36"/>
      <c r="D559" s="36"/>
      <c r="E559" s="36"/>
      <c r="F559" s="36"/>
      <c r="G559" s="36"/>
      <c r="H559" s="36"/>
      <c r="I559" s="36"/>
    </row>
    <row r="560" spans="3:9">
      <c r="C560" s="36"/>
      <c r="D560" s="36"/>
      <c r="E560" s="36"/>
      <c r="F560" s="36"/>
      <c r="G560" s="36"/>
      <c r="H560" s="36"/>
      <c r="I560" s="36"/>
    </row>
    <row r="561" spans="3:9">
      <c r="C561" s="36"/>
      <c r="D561" s="36"/>
      <c r="E561" s="36"/>
      <c r="F561" s="36"/>
      <c r="G561" s="36"/>
      <c r="H561" s="36"/>
      <c r="I561" s="36"/>
    </row>
    <row r="562" spans="3:9">
      <c r="C562" s="36"/>
      <c r="D562" s="36"/>
      <c r="E562" s="36"/>
      <c r="F562" s="36"/>
      <c r="G562" s="36"/>
      <c r="H562" s="36"/>
      <c r="I562" s="36"/>
    </row>
    <row r="563" spans="3:9">
      <c r="C563" s="36"/>
      <c r="D563" s="36"/>
      <c r="E563" s="36"/>
      <c r="F563" s="36"/>
      <c r="G563" s="36"/>
      <c r="H563" s="36"/>
      <c r="I563" s="36"/>
    </row>
    <row r="564" spans="3:9">
      <c r="C564" s="36"/>
      <c r="D564" s="36"/>
      <c r="E564" s="36"/>
      <c r="F564" s="36"/>
      <c r="G564" s="36"/>
      <c r="H564" s="36"/>
      <c r="I564" s="36"/>
    </row>
    <row r="565" spans="3:9">
      <c r="C565" s="36"/>
      <c r="D565" s="36"/>
      <c r="E565" s="36"/>
      <c r="F565" s="36"/>
      <c r="G565" s="36"/>
      <c r="H565" s="36"/>
      <c r="I565" s="36"/>
    </row>
    <row r="567" spans="2:9">
      <c r="B567" s="35" t="s">
        <v>234</v>
      </c>
      <c r="C567" s="36" t="str">
        <f>_xlfn.DISPIMG("图片 36",1)</f>
        <v>=DISPIMG("图片 36",1)</v>
      </c>
      <c r="D567" s="36"/>
      <c r="E567" s="36"/>
      <c r="F567" s="36"/>
      <c r="G567" s="36"/>
      <c r="H567" s="36"/>
      <c r="I567" s="36"/>
    </row>
    <row r="568" spans="3:9">
      <c r="C568" s="36"/>
      <c r="D568" s="36"/>
      <c r="E568" s="36"/>
      <c r="F568" s="36"/>
      <c r="G568" s="36"/>
      <c r="H568" s="36"/>
      <c r="I568" s="36"/>
    </row>
    <row r="569" spans="3:9">
      <c r="C569" s="36"/>
      <c r="D569" s="36"/>
      <c r="E569" s="36"/>
      <c r="F569" s="36"/>
      <c r="G569" s="36"/>
      <c r="H569" s="36"/>
      <c r="I569" s="36"/>
    </row>
    <row r="570" spans="3:9">
      <c r="C570" s="36"/>
      <c r="D570" s="36"/>
      <c r="E570" s="36"/>
      <c r="F570" s="36"/>
      <c r="G570" s="36"/>
      <c r="H570" s="36"/>
      <c r="I570" s="36"/>
    </row>
    <row r="571" spans="3:9">
      <c r="C571" s="36"/>
      <c r="D571" s="36"/>
      <c r="E571" s="36"/>
      <c r="F571" s="36"/>
      <c r="G571" s="36"/>
      <c r="H571" s="36"/>
      <c r="I571" s="36"/>
    </row>
    <row r="572" spans="3:9">
      <c r="C572" s="36"/>
      <c r="D572" s="36"/>
      <c r="E572" s="36"/>
      <c r="F572" s="36"/>
      <c r="G572" s="36"/>
      <c r="H572" s="36"/>
      <c r="I572" s="36"/>
    </row>
    <row r="573" spans="3:9">
      <c r="C573" s="36"/>
      <c r="D573" s="36"/>
      <c r="E573" s="36"/>
      <c r="F573" s="36"/>
      <c r="G573" s="36"/>
      <c r="H573" s="36"/>
      <c r="I573" s="36"/>
    </row>
    <row r="574" spans="3:9">
      <c r="C574" s="36"/>
      <c r="D574" s="36"/>
      <c r="E574" s="36"/>
      <c r="F574" s="36"/>
      <c r="G574" s="36"/>
      <c r="H574" s="36"/>
      <c r="I574" s="36"/>
    </row>
    <row r="575" spans="3:9">
      <c r="C575" s="36"/>
      <c r="D575" s="36"/>
      <c r="E575" s="36"/>
      <c r="F575" s="36"/>
      <c r="G575" s="36"/>
      <c r="H575" s="36"/>
      <c r="I575" s="36"/>
    </row>
    <row r="576" spans="3:9">
      <c r="C576" s="36"/>
      <c r="D576" s="36"/>
      <c r="E576" s="36"/>
      <c r="F576" s="36"/>
      <c r="G576" s="36"/>
      <c r="H576" s="36"/>
      <c r="I576" s="36"/>
    </row>
    <row r="577" spans="3:9">
      <c r="C577" s="36"/>
      <c r="D577" s="36"/>
      <c r="E577" s="36"/>
      <c r="F577" s="36"/>
      <c r="G577" s="36"/>
      <c r="H577" s="36"/>
      <c r="I577" s="36"/>
    </row>
    <row r="579" spans="2:9">
      <c r="B579" s="35" t="s">
        <v>237</v>
      </c>
      <c r="C579" s="36" t="str">
        <f>_xlfn.DISPIMG("图片 34",1)</f>
        <v>=DISPIMG("图片 34",1)</v>
      </c>
      <c r="D579" s="36"/>
      <c r="E579" s="36"/>
      <c r="F579" s="36"/>
      <c r="G579" s="36"/>
      <c r="H579" s="36"/>
      <c r="I579" s="36"/>
    </row>
    <row r="580" spans="3:9">
      <c r="C580" s="36"/>
      <c r="D580" s="36"/>
      <c r="E580" s="36"/>
      <c r="F580" s="36"/>
      <c r="G580" s="36"/>
      <c r="H580" s="36"/>
      <c r="I580" s="36"/>
    </row>
    <row r="581" spans="3:9">
      <c r="C581" s="36"/>
      <c r="D581" s="36"/>
      <c r="E581" s="36"/>
      <c r="F581" s="36"/>
      <c r="G581" s="36"/>
      <c r="H581" s="36"/>
      <c r="I581" s="36"/>
    </row>
    <row r="582" spans="3:9">
      <c r="C582" s="36"/>
      <c r="D582" s="36"/>
      <c r="E582" s="36"/>
      <c r="F582" s="36"/>
      <c r="G582" s="36"/>
      <c r="H582" s="36"/>
      <c r="I582" s="36"/>
    </row>
    <row r="583" spans="3:9">
      <c r="C583" s="36"/>
      <c r="D583" s="36"/>
      <c r="E583" s="36"/>
      <c r="F583" s="36"/>
      <c r="G583" s="36"/>
      <c r="H583" s="36"/>
      <c r="I583" s="36"/>
    </row>
    <row r="584" spans="3:9">
      <c r="C584" s="36"/>
      <c r="D584" s="36"/>
      <c r="E584" s="36"/>
      <c r="F584" s="36"/>
      <c r="G584" s="36"/>
      <c r="H584" s="36"/>
      <c r="I584" s="36"/>
    </row>
    <row r="585" spans="3:9">
      <c r="C585" s="36"/>
      <c r="D585" s="36"/>
      <c r="E585" s="36"/>
      <c r="F585" s="36"/>
      <c r="G585" s="36"/>
      <c r="H585" s="36"/>
      <c r="I585" s="36"/>
    </row>
    <row r="586" spans="3:9">
      <c r="C586" s="36"/>
      <c r="D586" s="36"/>
      <c r="E586" s="36"/>
      <c r="F586" s="36"/>
      <c r="G586" s="36"/>
      <c r="H586" s="36"/>
      <c r="I586" s="36"/>
    </row>
    <row r="587" spans="3:9">
      <c r="C587" s="36"/>
      <c r="D587" s="36"/>
      <c r="E587" s="36"/>
      <c r="F587" s="36"/>
      <c r="G587" s="36"/>
      <c r="H587" s="36"/>
      <c r="I587" s="36"/>
    </row>
    <row r="588" spans="3:9">
      <c r="C588" s="36"/>
      <c r="D588" s="36"/>
      <c r="E588" s="36"/>
      <c r="F588" s="36"/>
      <c r="G588" s="36"/>
      <c r="H588" s="36"/>
      <c r="I588" s="36"/>
    </row>
    <row r="589" spans="3:9">
      <c r="C589" s="36"/>
      <c r="D589" s="36"/>
      <c r="E589" s="36"/>
      <c r="F589" s="36"/>
      <c r="G589" s="36"/>
      <c r="H589" s="36"/>
      <c r="I589" s="36"/>
    </row>
    <row r="591" spans="2:9">
      <c r="B591" s="35" t="s">
        <v>240</v>
      </c>
      <c r="C591" s="36" t="str">
        <f>_xlfn.DISPIMG("图片 35",1)</f>
        <v>=DISPIMG("图片 35",1)</v>
      </c>
      <c r="D591" s="36"/>
      <c r="E591" s="36"/>
      <c r="F591" s="36"/>
      <c r="G591" s="36"/>
      <c r="H591" s="36"/>
      <c r="I591" s="36"/>
    </row>
    <row r="592" spans="3:9">
      <c r="C592" s="36"/>
      <c r="D592" s="36"/>
      <c r="E592" s="36"/>
      <c r="F592" s="36"/>
      <c r="G592" s="36"/>
      <c r="H592" s="36"/>
      <c r="I592" s="36"/>
    </row>
    <row r="593" spans="3:9">
      <c r="C593" s="36"/>
      <c r="D593" s="36"/>
      <c r="E593" s="36"/>
      <c r="F593" s="36"/>
      <c r="G593" s="36"/>
      <c r="H593" s="36"/>
      <c r="I593" s="36"/>
    </row>
    <row r="594" spans="3:9">
      <c r="C594" s="36"/>
      <c r="D594" s="36"/>
      <c r="E594" s="36"/>
      <c r="F594" s="36"/>
      <c r="G594" s="36"/>
      <c r="H594" s="36"/>
      <c r="I594" s="36"/>
    </row>
    <row r="595" spans="3:9">
      <c r="C595" s="36"/>
      <c r="D595" s="36"/>
      <c r="E595" s="36"/>
      <c r="F595" s="36"/>
      <c r="G595" s="36"/>
      <c r="H595" s="36"/>
      <c r="I595" s="36"/>
    </row>
    <row r="596" spans="3:9">
      <c r="C596" s="36"/>
      <c r="D596" s="36"/>
      <c r="E596" s="36"/>
      <c r="F596" s="36"/>
      <c r="G596" s="36"/>
      <c r="H596" s="36"/>
      <c r="I596" s="36"/>
    </row>
    <row r="597" spans="3:9">
      <c r="C597" s="36"/>
      <c r="D597" s="36"/>
      <c r="E597" s="36"/>
      <c r="F597" s="36"/>
      <c r="G597" s="36"/>
      <c r="H597" s="36"/>
      <c r="I597" s="36"/>
    </row>
    <row r="598" spans="3:9">
      <c r="C598" s="36"/>
      <c r="D598" s="36"/>
      <c r="E598" s="36"/>
      <c r="F598" s="36"/>
      <c r="G598" s="36"/>
      <c r="H598" s="36"/>
      <c r="I598" s="36"/>
    </row>
    <row r="599" spans="3:9">
      <c r="C599" s="36"/>
      <c r="D599" s="36"/>
      <c r="E599" s="36"/>
      <c r="F599" s="36"/>
      <c r="G599" s="36"/>
      <c r="H599" s="36"/>
      <c r="I599" s="36"/>
    </row>
    <row r="600" spans="3:9">
      <c r="C600" s="36"/>
      <c r="D600" s="36"/>
      <c r="E600" s="36"/>
      <c r="F600" s="36"/>
      <c r="G600" s="36"/>
      <c r="H600" s="36"/>
      <c r="I600" s="36"/>
    </row>
    <row r="601" spans="3:9">
      <c r="C601" s="36"/>
      <c r="D601" s="36"/>
      <c r="E601" s="36"/>
      <c r="F601" s="36"/>
      <c r="G601" s="36"/>
      <c r="H601" s="36"/>
      <c r="I601" s="36"/>
    </row>
    <row r="603" spans="2:9">
      <c r="B603" s="35" t="s">
        <v>244</v>
      </c>
      <c r="C603" s="36" t="str">
        <f>_xlfn.DISPIMG("图片 37",1)</f>
        <v>=DISPIMG("图片 37",1)</v>
      </c>
      <c r="D603" s="36"/>
      <c r="E603" s="36"/>
      <c r="F603" s="36"/>
      <c r="G603" s="36"/>
      <c r="H603" s="36"/>
      <c r="I603" s="36"/>
    </row>
    <row r="604" spans="3:9">
      <c r="C604" s="36"/>
      <c r="D604" s="36"/>
      <c r="E604" s="36"/>
      <c r="F604" s="36"/>
      <c r="G604" s="36"/>
      <c r="H604" s="36"/>
      <c r="I604" s="36"/>
    </row>
    <row r="605" spans="3:9">
      <c r="C605" s="36"/>
      <c r="D605" s="36"/>
      <c r="E605" s="36"/>
      <c r="F605" s="36"/>
      <c r="G605" s="36"/>
      <c r="H605" s="36"/>
      <c r="I605" s="36"/>
    </row>
    <row r="606" spans="3:9">
      <c r="C606" s="36"/>
      <c r="D606" s="36"/>
      <c r="E606" s="36"/>
      <c r="F606" s="36"/>
      <c r="G606" s="36"/>
      <c r="H606" s="36"/>
      <c r="I606" s="36"/>
    </row>
    <row r="607" spans="3:9">
      <c r="C607" s="36"/>
      <c r="D607" s="36"/>
      <c r="E607" s="36"/>
      <c r="F607" s="36"/>
      <c r="G607" s="36"/>
      <c r="H607" s="36"/>
      <c r="I607" s="36"/>
    </row>
    <row r="608" spans="3:9">
      <c r="C608" s="36"/>
      <c r="D608" s="36"/>
      <c r="E608" s="36"/>
      <c r="F608" s="36"/>
      <c r="G608" s="36"/>
      <c r="H608" s="36"/>
      <c r="I608" s="36"/>
    </row>
    <row r="609" spans="3:9">
      <c r="C609" s="36"/>
      <c r="D609" s="36"/>
      <c r="E609" s="36"/>
      <c r="F609" s="36"/>
      <c r="G609" s="36"/>
      <c r="H609" s="36"/>
      <c r="I609" s="36"/>
    </row>
    <row r="610" spans="3:9">
      <c r="C610" s="36"/>
      <c r="D610" s="36"/>
      <c r="E610" s="36"/>
      <c r="F610" s="36"/>
      <c r="G610" s="36"/>
      <c r="H610" s="36"/>
      <c r="I610" s="36"/>
    </row>
    <row r="611" spans="3:9">
      <c r="C611" s="36"/>
      <c r="D611" s="36"/>
      <c r="E611" s="36"/>
      <c r="F611" s="36"/>
      <c r="G611" s="36"/>
      <c r="H611" s="36"/>
      <c r="I611" s="36"/>
    </row>
    <row r="612" spans="3:9">
      <c r="C612" s="36"/>
      <c r="D612" s="36"/>
      <c r="E612" s="36"/>
      <c r="F612" s="36"/>
      <c r="G612" s="36"/>
      <c r="H612" s="36"/>
      <c r="I612" s="36"/>
    </row>
    <row r="613" spans="3:9">
      <c r="C613" s="36"/>
      <c r="D613" s="36"/>
      <c r="E613" s="36"/>
      <c r="F613" s="36"/>
      <c r="G613" s="36"/>
      <c r="H613" s="36"/>
      <c r="I613" s="36"/>
    </row>
    <row r="615" spans="2:9">
      <c r="B615" s="35" t="s">
        <v>249</v>
      </c>
      <c r="C615" s="36" t="str">
        <f>_xlfn.DISPIMG("图片 36",1)</f>
        <v>=DISPIMG("图片 36",1)</v>
      </c>
      <c r="D615" s="36"/>
      <c r="E615" s="36"/>
      <c r="F615" s="36"/>
      <c r="G615" s="36"/>
      <c r="H615" s="36"/>
      <c r="I615" s="36"/>
    </row>
    <row r="616" spans="3:9">
      <c r="C616" s="36"/>
      <c r="D616" s="36"/>
      <c r="E616" s="36"/>
      <c r="F616" s="36"/>
      <c r="G616" s="36"/>
      <c r="H616" s="36"/>
      <c r="I616" s="36"/>
    </row>
    <row r="617" spans="3:9">
      <c r="C617" s="36"/>
      <c r="D617" s="36"/>
      <c r="E617" s="36"/>
      <c r="F617" s="36"/>
      <c r="G617" s="36"/>
      <c r="H617" s="36"/>
      <c r="I617" s="36"/>
    </row>
    <row r="618" spans="3:9">
      <c r="C618" s="36"/>
      <c r="D618" s="36"/>
      <c r="E618" s="36"/>
      <c r="F618" s="36"/>
      <c r="G618" s="36"/>
      <c r="H618" s="36"/>
      <c r="I618" s="36"/>
    </row>
    <row r="619" spans="3:9">
      <c r="C619" s="36"/>
      <c r="D619" s="36"/>
      <c r="E619" s="36"/>
      <c r="F619" s="36"/>
      <c r="G619" s="36"/>
      <c r="H619" s="36"/>
      <c r="I619" s="36"/>
    </row>
    <row r="620" spans="3:9">
      <c r="C620" s="36"/>
      <c r="D620" s="36"/>
      <c r="E620" s="36"/>
      <c r="F620" s="36"/>
      <c r="G620" s="36"/>
      <c r="H620" s="36"/>
      <c r="I620" s="36"/>
    </row>
    <row r="621" spans="3:9">
      <c r="C621" s="36"/>
      <c r="D621" s="36"/>
      <c r="E621" s="36"/>
      <c r="F621" s="36"/>
      <c r="G621" s="36"/>
      <c r="H621" s="36"/>
      <c r="I621" s="36"/>
    </row>
    <row r="622" spans="3:9">
      <c r="C622" s="36"/>
      <c r="D622" s="36"/>
      <c r="E622" s="36"/>
      <c r="F622" s="36"/>
      <c r="G622" s="36"/>
      <c r="H622" s="36"/>
      <c r="I622" s="36"/>
    </row>
    <row r="623" spans="3:9">
      <c r="C623" s="36"/>
      <c r="D623" s="36"/>
      <c r="E623" s="36"/>
      <c r="F623" s="36"/>
      <c r="G623" s="36"/>
      <c r="H623" s="36"/>
      <c r="I623" s="36"/>
    </row>
    <row r="624" spans="3:9">
      <c r="C624" s="36"/>
      <c r="D624" s="36"/>
      <c r="E624" s="36"/>
      <c r="F624" s="36"/>
      <c r="G624" s="36"/>
      <c r="H624" s="36"/>
      <c r="I624" s="36"/>
    </row>
    <row r="625" spans="3:9">
      <c r="C625" s="36"/>
      <c r="D625" s="36"/>
      <c r="E625" s="36"/>
      <c r="F625" s="36"/>
      <c r="G625" s="36"/>
      <c r="H625" s="36"/>
      <c r="I625" s="36"/>
    </row>
    <row r="627" spans="2:9">
      <c r="B627" s="35" t="s">
        <v>254</v>
      </c>
      <c r="C627" s="36" t="str">
        <f>_xlfn.DISPIMG("图片 39",1)</f>
        <v>=DISPIMG("图片 39",1)</v>
      </c>
      <c r="D627" s="36"/>
      <c r="E627" s="36"/>
      <c r="F627" s="36"/>
      <c r="G627" s="36"/>
      <c r="H627" s="36"/>
      <c r="I627" s="36"/>
    </row>
    <row r="628" spans="3:9">
      <c r="C628" s="36"/>
      <c r="D628" s="36"/>
      <c r="E628" s="36"/>
      <c r="F628" s="36"/>
      <c r="G628" s="36"/>
      <c r="H628" s="36"/>
      <c r="I628" s="36"/>
    </row>
    <row r="629" spans="3:9">
      <c r="C629" s="36"/>
      <c r="D629" s="36"/>
      <c r="E629" s="36"/>
      <c r="F629" s="36"/>
      <c r="G629" s="36"/>
      <c r="H629" s="36"/>
      <c r="I629" s="36"/>
    </row>
    <row r="630" spans="3:9">
      <c r="C630" s="36"/>
      <c r="D630" s="36"/>
      <c r="E630" s="36"/>
      <c r="F630" s="36"/>
      <c r="G630" s="36"/>
      <c r="H630" s="36"/>
      <c r="I630" s="36"/>
    </row>
    <row r="631" spans="3:9">
      <c r="C631" s="36"/>
      <c r="D631" s="36"/>
      <c r="E631" s="36"/>
      <c r="F631" s="36"/>
      <c r="G631" s="36"/>
      <c r="H631" s="36"/>
      <c r="I631" s="36"/>
    </row>
    <row r="632" spans="3:9">
      <c r="C632" s="36"/>
      <c r="D632" s="36"/>
      <c r="E632" s="36"/>
      <c r="F632" s="36"/>
      <c r="G632" s="36"/>
      <c r="H632" s="36"/>
      <c r="I632" s="36"/>
    </row>
    <row r="633" spans="3:9">
      <c r="C633" s="36"/>
      <c r="D633" s="36"/>
      <c r="E633" s="36"/>
      <c r="F633" s="36"/>
      <c r="G633" s="36"/>
      <c r="H633" s="36"/>
      <c r="I633" s="36"/>
    </row>
    <row r="634" spans="3:9">
      <c r="C634" s="36"/>
      <c r="D634" s="36"/>
      <c r="E634" s="36"/>
      <c r="F634" s="36"/>
      <c r="G634" s="36"/>
      <c r="H634" s="36"/>
      <c r="I634" s="36"/>
    </row>
    <row r="635" spans="3:9">
      <c r="C635" s="36"/>
      <c r="D635" s="36"/>
      <c r="E635" s="36"/>
      <c r="F635" s="36"/>
      <c r="G635" s="36"/>
      <c r="H635" s="36"/>
      <c r="I635" s="36"/>
    </row>
    <row r="636" spans="3:9">
      <c r="C636" s="36"/>
      <c r="D636" s="36"/>
      <c r="E636" s="36"/>
      <c r="F636" s="36"/>
      <c r="G636" s="36"/>
      <c r="H636" s="36"/>
      <c r="I636" s="36"/>
    </row>
    <row r="637" spans="3:9">
      <c r="C637" s="36"/>
      <c r="D637" s="36"/>
      <c r="E637" s="36"/>
      <c r="F637" s="36"/>
      <c r="G637" s="36"/>
      <c r="H637" s="36"/>
      <c r="I637" s="36"/>
    </row>
    <row r="639" spans="2:9">
      <c r="B639" s="35" t="s">
        <v>259</v>
      </c>
      <c r="C639" s="36" t="str">
        <f>_xlfn.DISPIMG("图片 40",1)</f>
        <v>=DISPIMG("图片 40",1)</v>
      </c>
      <c r="D639" s="36"/>
      <c r="E639" s="36"/>
      <c r="F639" s="36"/>
      <c r="G639" s="36"/>
      <c r="H639" s="36"/>
      <c r="I639" s="36"/>
    </row>
    <row r="640" spans="3:9">
      <c r="C640" s="36"/>
      <c r="D640" s="36"/>
      <c r="E640" s="36"/>
      <c r="F640" s="36"/>
      <c r="G640" s="36"/>
      <c r="H640" s="36"/>
      <c r="I640" s="36"/>
    </row>
    <row r="641" spans="3:9">
      <c r="C641" s="36"/>
      <c r="D641" s="36"/>
      <c r="E641" s="36"/>
      <c r="F641" s="36"/>
      <c r="G641" s="36"/>
      <c r="H641" s="36"/>
      <c r="I641" s="36"/>
    </row>
    <row r="642" spans="3:9">
      <c r="C642" s="36"/>
      <c r="D642" s="36"/>
      <c r="E642" s="36"/>
      <c r="F642" s="36"/>
      <c r="G642" s="36"/>
      <c r="H642" s="36"/>
      <c r="I642" s="36"/>
    </row>
    <row r="643" spans="3:9">
      <c r="C643" s="36"/>
      <c r="D643" s="36"/>
      <c r="E643" s="36"/>
      <c r="F643" s="36"/>
      <c r="G643" s="36"/>
      <c r="H643" s="36"/>
      <c r="I643" s="36"/>
    </row>
    <row r="644" spans="3:9">
      <c r="C644" s="36"/>
      <c r="D644" s="36"/>
      <c r="E644" s="36"/>
      <c r="F644" s="36"/>
      <c r="G644" s="36"/>
      <c r="H644" s="36"/>
      <c r="I644" s="36"/>
    </row>
    <row r="645" spans="3:9">
      <c r="C645" s="36"/>
      <c r="D645" s="36"/>
      <c r="E645" s="36"/>
      <c r="F645" s="36"/>
      <c r="G645" s="36"/>
      <c r="H645" s="36"/>
      <c r="I645" s="36"/>
    </row>
    <row r="646" spans="3:9">
      <c r="C646" s="36"/>
      <c r="D646" s="36"/>
      <c r="E646" s="36"/>
      <c r="F646" s="36"/>
      <c r="G646" s="36"/>
      <c r="H646" s="36"/>
      <c r="I646" s="36"/>
    </row>
    <row r="647" spans="3:9">
      <c r="C647" s="36"/>
      <c r="D647" s="36"/>
      <c r="E647" s="36"/>
      <c r="F647" s="36"/>
      <c r="G647" s="36"/>
      <c r="H647" s="36"/>
      <c r="I647" s="36"/>
    </row>
    <row r="648" spans="3:9">
      <c r="C648" s="36"/>
      <c r="D648" s="36"/>
      <c r="E648" s="36"/>
      <c r="F648" s="36"/>
      <c r="G648" s="36"/>
      <c r="H648" s="36"/>
      <c r="I648" s="36"/>
    </row>
    <row r="649" spans="3:9">
      <c r="C649" s="36"/>
      <c r="D649" s="36"/>
      <c r="E649" s="36"/>
      <c r="F649" s="36"/>
      <c r="G649" s="36"/>
      <c r="H649" s="36"/>
      <c r="I649" s="36"/>
    </row>
    <row r="651" spans="2:9">
      <c r="B651" s="35" t="s">
        <v>264</v>
      </c>
      <c r="C651" s="36" t="str">
        <f>_xlfn.DISPIMG("图片 41",1)</f>
        <v>=DISPIMG("图片 41",1)</v>
      </c>
      <c r="D651" s="36"/>
      <c r="E651" s="36"/>
      <c r="F651" s="36"/>
      <c r="G651" s="36"/>
      <c r="H651" s="36"/>
      <c r="I651" s="36"/>
    </row>
    <row r="652" spans="3:9">
      <c r="C652" s="36"/>
      <c r="D652" s="36"/>
      <c r="E652" s="36"/>
      <c r="F652" s="36"/>
      <c r="G652" s="36"/>
      <c r="H652" s="36"/>
      <c r="I652" s="36"/>
    </row>
    <row r="653" spans="3:9">
      <c r="C653" s="36"/>
      <c r="D653" s="36"/>
      <c r="E653" s="36"/>
      <c r="F653" s="36"/>
      <c r="G653" s="36"/>
      <c r="H653" s="36"/>
      <c r="I653" s="36"/>
    </row>
    <row r="654" spans="3:9">
      <c r="C654" s="36"/>
      <c r="D654" s="36"/>
      <c r="E654" s="36"/>
      <c r="F654" s="36"/>
      <c r="G654" s="36"/>
      <c r="H654" s="36"/>
      <c r="I654" s="36"/>
    </row>
    <row r="655" spans="3:9">
      <c r="C655" s="36"/>
      <c r="D655" s="36"/>
      <c r="E655" s="36"/>
      <c r="F655" s="36"/>
      <c r="G655" s="36"/>
      <c r="H655" s="36"/>
      <c r="I655" s="36"/>
    </row>
    <row r="656" spans="3:9">
      <c r="C656" s="36"/>
      <c r="D656" s="36"/>
      <c r="E656" s="36"/>
      <c r="F656" s="36"/>
      <c r="G656" s="36"/>
      <c r="H656" s="36"/>
      <c r="I656" s="36"/>
    </row>
    <row r="657" spans="3:9">
      <c r="C657" s="36"/>
      <c r="D657" s="36"/>
      <c r="E657" s="36"/>
      <c r="F657" s="36"/>
      <c r="G657" s="36"/>
      <c r="H657" s="36"/>
      <c r="I657" s="36"/>
    </row>
    <row r="658" spans="3:9">
      <c r="C658" s="36"/>
      <c r="D658" s="36"/>
      <c r="E658" s="36"/>
      <c r="F658" s="36"/>
      <c r="G658" s="36"/>
      <c r="H658" s="36"/>
      <c r="I658" s="36"/>
    </row>
    <row r="659" spans="3:9">
      <c r="C659" s="36"/>
      <c r="D659" s="36"/>
      <c r="E659" s="36"/>
      <c r="F659" s="36"/>
      <c r="G659" s="36"/>
      <c r="H659" s="36"/>
      <c r="I659" s="36"/>
    </row>
    <row r="660" spans="3:9">
      <c r="C660" s="36"/>
      <c r="D660" s="36"/>
      <c r="E660" s="36"/>
      <c r="F660" s="36"/>
      <c r="G660" s="36"/>
      <c r="H660" s="36"/>
      <c r="I660" s="36"/>
    </row>
    <row r="661" spans="3:9">
      <c r="C661" s="36"/>
      <c r="D661" s="36"/>
      <c r="E661" s="36"/>
      <c r="F661" s="36"/>
      <c r="G661" s="36"/>
      <c r="H661" s="36"/>
      <c r="I661" s="36"/>
    </row>
    <row r="663" spans="2:9">
      <c r="B663" s="35" t="s">
        <v>270</v>
      </c>
      <c r="C663" s="36" t="str">
        <f>_xlfn.DISPIMG("图片 42",1)</f>
        <v>=DISPIMG("图片 42",1)</v>
      </c>
      <c r="D663" s="36"/>
      <c r="E663" s="36"/>
      <c r="F663" s="36"/>
      <c r="G663" s="36"/>
      <c r="H663" s="36"/>
      <c r="I663" s="36"/>
    </row>
    <row r="664" spans="3:9">
      <c r="C664" s="36"/>
      <c r="D664" s="36"/>
      <c r="E664" s="36"/>
      <c r="F664" s="36"/>
      <c r="G664" s="36"/>
      <c r="H664" s="36"/>
      <c r="I664" s="36"/>
    </row>
    <row r="665" spans="3:9">
      <c r="C665" s="36"/>
      <c r="D665" s="36"/>
      <c r="E665" s="36"/>
      <c r="F665" s="36"/>
      <c r="G665" s="36"/>
      <c r="H665" s="36"/>
      <c r="I665" s="36"/>
    </row>
    <row r="666" spans="3:9">
      <c r="C666" s="36"/>
      <c r="D666" s="36"/>
      <c r="E666" s="36"/>
      <c r="F666" s="36"/>
      <c r="G666" s="36"/>
      <c r="H666" s="36"/>
      <c r="I666" s="36"/>
    </row>
    <row r="667" spans="3:9">
      <c r="C667" s="36"/>
      <c r="D667" s="36"/>
      <c r="E667" s="36"/>
      <c r="F667" s="36"/>
      <c r="G667" s="36"/>
      <c r="H667" s="36"/>
      <c r="I667" s="36"/>
    </row>
    <row r="668" spans="3:9">
      <c r="C668" s="36"/>
      <c r="D668" s="36"/>
      <c r="E668" s="36"/>
      <c r="F668" s="36"/>
      <c r="G668" s="36"/>
      <c r="H668" s="36"/>
      <c r="I668" s="36"/>
    </row>
    <row r="669" spans="3:9">
      <c r="C669" s="36"/>
      <c r="D669" s="36"/>
      <c r="E669" s="36"/>
      <c r="F669" s="36"/>
      <c r="G669" s="36"/>
      <c r="H669" s="36"/>
      <c r="I669" s="36"/>
    </row>
    <row r="670" spans="3:9">
      <c r="C670" s="36"/>
      <c r="D670" s="36"/>
      <c r="E670" s="36"/>
      <c r="F670" s="36"/>
      <c r="G670" s="36"/>
      <c r="H670" s="36"/>
      <c r="I670" s="36"/>
    </row>
    <row r="671" spans="3:9">
      <c r="C671" s="36"/>
      <c r="D671" s="36"/>
      <c r="E671" s="36"/>
      <c r="F671" s="36"/>
      <c r="G671" s="36"/>
      <c r="H671" s="36"/>
      <c r="I671" s="36"/>
    </row>
    <row r="672" spans="3:9">
      <c r="C672" s="36"/>
      <c r="D672" s="36"/>
      <c r="E672" s="36"/>
      <c r="F672" s="36"/>
      <c r="G672" s="36"/>
      <c r="H672" s="36"/>
      <c r="I672" s="36"/>
    </row>
    <row r="673" spans="3:9">
      <c r="C673" s="36"/>
      <c r="D673" s="36"/>
      <c r="E673" s="36"/>
      <c r="F673" s="36"/>
      <c r="G673" s="36"/>
      <c r="H673" s="36"/>
      <c r="I673" s="36"/>
    </row>
    <row r="675" spans="2:9">
      <c r="B675" s="35" t="s">
        <v>272</v>
      </c>
      <c r="C675" s="36" t="str">
        <f>_xlfn.DISPIMG("图片 39",1)</f>
        <v>=DISPIMG("图片 39",1)</v>
      </c>
      <c r="D675" s="36"/>
      <c r="E675" s="36"/>
      <c r="F675" s="36"/>
      <c r="G675" s="36"/>
      <c r="H675" s="36"/>
      <c r="I675" s="36"/>
    </row>
    <row r="676" spans="3:9">
      <c r="C676" s="36"/>
      <c r="D676" s="36"/>
      <c r="E676" s="36"/>
      <c r="F676" s="36"/>
      <c r="G676" s="36"/>
      <c r="H676" s="36"/>
      <c r="I676" s="36"/>
    </row>
    <row r="677" spans="3:9">
      <c r="C677" s="36"/>
      <c r="D677" s="36"/>
      <c r="E677" s="36"/>
      <c r="F677" s="36"/>
      <c r="G677" s="36"/>
      <c r="H677" s="36"/>
      <c r="I677" s="36"/>
    </row>
    <row r="678" spans="3:9">
      <c r="C678" s="36"/>
      <c r="D678" s="36"/>
      <c r="E678" s="36"/>
      <c r="F678" s="36"/>
      <c r="G678" s="36"/>
      <c r="H678" s="36"/>
      <c r="I678" s="36"/>
    </row>
    <row r="679" spans="3:9">
      <c r="C679" s="36"/>
      <c r="D679" s="36"/>
      <c r="E679" s="36"/>
      <c r="F679" s="36"/>
      <c r="G679" s="36"/>
      <c r="H679" s="36"/>
      <c r="I679" s="36"/>
    </row>
    <row r="680" spans="3:9">
      <c r="C680" s="36"/>
      <c r="D680" s="36"/>
      <c r="E680" s="36"/>
      <c r="F680" s="36"/>
      <c r="G680" s="36"/>
      <c r="H680" s="36"/>
      <c r="I680" s="36"/>
    </row>
    <row r="681" spans="3:9">
      <c r="C681" s="36"/>
      <c r="D681" s="36"/>
      <c r="E681" s="36"/>
      <c r="F681" s="36"/>
      <c r="G681" s="36"/>
      <c r="H681" s="36"/>
      <c r="I681" s="36"/>
    </row>
    <row r="682" spans="3:9">
      <c r="C682" s="36"/>
      <c r="D682" s="36"/>
      <c r="E682" s="36"/>
      <c r="F682" s="36"/>
      <c r="G682" s="36"/>
      <c r="H682" s="36"/>
      <c r="I682" s="36"/>
    </row>
    <row r="683" spans="3:9">
      <c r="C683" s="36"/>
      <c r="D683" s="36"/>
      <c r="E683" s="36"/>
      <c r="F683" s="36"/>
      <c r="G683" s="36"/>
      <c r="H683" s="36"/>
      <c r="I683" s="36"/>
    </row>
    <row r="684" spans="3:9">
      <c r="C684" s="36"/>
      <c r="D684" s="36"/>
      <c r="E684" s="36"/>
      <c r="F684" s="36"/>
      <c r="G684" s="36"/>
      <c r="H684" s="36"/>
      <c r="I684" s="36"/>
    </row>
    <row r="685" spans="3:9">
      <c r="C685" s="36"/>
      <c r="D685" s="36"/>
      <c r="E685" s="36"/>
      <c r="F685" s="36"/>
      <c r="G685" s="36"/>
      <c r="H685" s="36"/>
      <c r="I685" s="36"/>
    </row>
    <row r="687" spans="2:9">
      <c r="B687" s="35" t="s">
        <v>275</v>
      </c>
      <c r="C687" s="36" t="str">
        <f>_xlfn.DISPIMG("图片 43",1)</f>
        <v>=DISPIMG("图片 43",1)</v>
      </c>
      <c r="D687" s="36"/>
      <c r="E687" s="36"/>
      <c r="F687" s="36"/>
      <c r="G687" s="36"/>
      <c r="H687" s="36"/>
      <c r="I687" s="36"/>
    </row>
    <row r="688" spans="3:9">
      <c r="C688" s="36"/>
      <c r="D688" s="36"/>
      <c r="E688" s="36"/>
      <c r="F688" s="36"/>
      <c r="G688" s="36"/>
      <c r="H688" s="36"/>
      <c r="I688" s="36"/>
    </row>
    <row r="689" spans="3:9">
      <c r="C689" s="36"/>
      <c r="D689" s="36"/>
      <c r="E689" s="36"/>
      <c r="F689" s="36"/>
      <c r="G689" s="36"/>
      <c r="H689" s="36"/>
      <c r="I689" s="36"/>
    </row>
    <row r="690" spans="3:9">
      <c r="C690" s="36"/>
      <c r="D690" s="36"/>
      <c r="E690" s="36"/>
      <c r="F690" s="36"/>
      <c r="G690" s="36"/>
      <c r="H690" s="36"/>
      <c r="I690" s="36"/>
    </row>
    <row r="691" spans="3:9">
      <c r="C691" s="36"/>
      <c r="D691" s="36"/>
      <c r="E691" s="36"/>
      <c r="F691" s="36"/>
      <c r="G691" s="36"/>
      <c r="H691" s="36"/>
      <c r="I691" s="36"/>
    </row>
    <row r="692" spans="3:9">
      <c r="C692" s="36"/>
      <c r="D692" s="36"/>
      <c r="E692" s="36"/>
      <c r="F692" s="36"/>
      <c r="G692" s="36"/>
      <c r="H692" s="36"/>
      <c r="I692" s="36"/>
    </row>
    <row r="693" spans="3:9">
      <c r="C693" s="36"/>
      <c r="D693" s="36"/>
      <c r="E693" s="36"/>
      <c r="F693" s="36"/>
      <c r="G693" s="36"/>
      <c r="H693" s="36"/>
      <c r="I693" s="36"/>
    </row>
    <row r="694" spans="3:9">
      <c r="C694" s="36"/>
      <c r="D694" s="36"/>
      <c r="E694" s="36"/>
      <c r="F694" s="36"/>
      <c r="G694" s="36"/>
      <c r="H694" s="36"/>
      <c r="I694" s="36"/>
    </row>
    <row r="695" spans="3:9">
      <c r="C695" s="36"/>
      <c r="D695" s="36"/>
      <c r="E695" s="36"/>
      <c r="F695" s="36"/>
      <c r="G695" s="36"/>
      <c r="H695" s="36"/>
      <c r="I695" s="36"/>
    </row>
    <row r="696" spans="3:9">
      <c r="C696" s="36"/>
      <c r="D696" s="36"/>
      <c r="E696" s="36"/>
      <c r="F696" s="36"/>
      <c r="G696" s="36"/>
      <c r="H696" s="36"/>
      <c r="I696" s="36"/>
    </row>
    <row r="697" spans="3:9">
      <c r="C697" s="36"/>
      <c r="D697" s="36"/>
      <c r="E697" s="36"/>
      <c r="F697" s="36"/>
      <c r="G697" s="36"/>
      <c r="H697" s="36"/>
      <c r="I697" s="36"/>
    </row>
    <row r="699" spans="2:9">
      <c r="B699" s="35" t="s">
        <v>278</v>
      </c>
      <c r="C699" s="36" t="str">
        <f>_xlfn.DISPIMG("图片 44",1)</f>
        <v>=DISPIMG("图片 44",1)</v>
      </c>
      <c r="D699" s="36"/>
      <c r="E699" s="36"/>
      <c r="F699" s="36"/>
      <c r="G699" s="36"/>
      <c r="H699" s="36"/>
      <c r="I699" s="36"/>
    </row>
    <row r="700" spans="3:9">
      <c r="C700" s="36"/>
      <c r="D700" s="36"/>
      <c r="E700" s="36"/>
      <c r="F700" s="36"/>
      <c r="G700" s="36"/>
      <c r="H700" s="36"/>
      <c r="I700" s="36"/>
    </row>
    <row r="701" spans="3:9">
      <c r="C701" s="36"/>
      <c r="D701" s="36"/>
      <c r="E701" s="36"/>
      <c r="F701" s="36"/>
      <c r="G701" s="36"/>
      <c r="H701" s="36"/>
      <c r="I701" s="36"/>
    </row>
    <row r="702" spans="3:9">
      <c r="C702" s="36"/>
      <c r="D702" s="36"/>
      <c r="E702" s="36"/>
      <c r="F702" s="36"/>
      <c r="G702" s="36"/>
      <c r="H702" s="36"/>
      <c r="I702" s="36"/>
    </row>
    <row r="703" spans="3:9">
      <c r="C703" s="36"/>
      <c r="D703" s="36"/>
      <c r="E703" s="36"/>
      <c r="F703" s="36"/>
      <c r="G703" s="36"/>
      <c r="H703" s="36"/>
      <c r="I703" s="36"/>
    </row>
    <row r="704" spans="3:9">
      <c r="C704" s="36"/>
      <c r="D704" s="36"/>
      <c r="E704" s="36"/>
      <c r="F704" s="36"/>
      <c r="G704" s="36"/>
      <c r="H704" s="36"/>
      <c r="I704" s="36"/>
    </row>
    <row r="705" spans="3:9">
      <c r="C705" s="36"/>
      <c r="D705" s="36"/>
      <c r="E705" s="36"/>
      <c r="F705" s="36"/>
      <c r="G705" s="36"/>
      <c r="H705" s="36"/>
      <c r="I705" s="36"/>
    </row>
    <row r="706" spans="3:9">
      <c r="C706" s="36"/>
      <c r="D706" s="36"/>
      <c r="E706" s="36"/>
      <c r="F706" s="36"/>
      <c r="G706" s="36"/>
      <c r="H706" s="36"/>
      <c r="I706" s="36"/>
    </row>
    <row r="707" spans="3:9">
      <c r="C707" s="36"/>
      <c r="D707" s="36"/>
      <c r="E707" s="36"/>
      <c r="F707" s="36"/>
      <c r="G707" s="36"/>
      <c r="H707" s="36"/>
      <c r="I707" s="36"/>
    </row>
    <row r="708" spans="3:9">
      <c r="C708" s="36"/>
      <c r="D708" s="36"/>
      <c r="E708" s="36"/>
      <c r="F708" s="36"/>
      <c r="G708" s="36"/>
      <c r="H708" s="36"/>
      <c r="I708" s="36"/>
    </row>
    <row r="709" spans="3:9">
      <c r="C709" s="36"/>
      <c r="D709" s="36"/>
      <c r="E709" s="36"/>
      <c r="F709" s="36"/>
      <c r="G709" s="36"/>
      <c r="H709" s="36"/>
      <c r="I709" s="36"/>
    </row>
    <row r="711" spans="2:9">
      <c r="B711" s="35" t="s">
        <v>279</v>
      </c>
      <c r="C711" s="36" t="str">
        <f>_xlfn.DISPIMG("图片 45",1)</f>
        <v>=DISPIMG("图片 45",1)</v>
      </c>
      <c r="D711" s="36"/>
      <c r="E711" s="36"/>
      <c r="F711" s="36"/>
      <c r="G711" s="36"/>
      <c r="H711" s="36"/>
      <c r="I711" s="36"/>
    </row>
    <row r="712" spans="3:9">
      <c r="C712" s="36"/>
      <c r="D712" s="36"/>
      <c r="E712" s="36"/>
      <c r="F712" s="36"/>
      <c r="G712" s="36"/>
      <c r="H712" s="36"/>
      <c r="I712" s="36"/>
    </row>
    <row r="713" spans="3:9">
      <c r="C713" s="36"/>
      <c r="D713" s="36"/>
      <c r="E713" s="36"/>
      <c r="F713" s="36"/>
      <c r="G713" s="36"/>
      <c r="H713" s="36"/>
      <c r="I713" s="36"/>
    </row>
    <row r="714" spans="3:9">
      <c r="C714" s="36"/>
      <c r="D714" s="36"/>
      <c r="E714" s="36"/>
      <c r="F714" s="36"/>
      <c r="G714" s="36"/>
      <c r="H714" s="36"/>
      <c r="I714" s="36"/>
    </row>
    <row r="715" spans="3:9">
      <c r="C715" s="36"/>
      <c r="D715" s="36"/>
      <c r="E715" s="36"/>
      <c r="F715" s="36"/>
      <c r="G715" s="36"/>
      <c r="H715" s="36"/>
      <c r="I715" s="36"/>
    </row>
    <row r="716" spans="3:9">
      <c r="C716" s="36"/>
      <c r="D716" s="36"/>
      <c r="E716" s="36"/>
      <c r="F716" s="36"/>
      <c r="G716" s="36"/>
      <c r="H716" s="36"/>
      <c r="I716" s="36"/>
    </row>
    <row r="717" spans="3:9">
      <c r="C717" s="36"/>
      <c r="D717" s="36"/>
      <c r="E717" s="36"/>
      <c r="F717" s="36"/>
      <c r="G717" s="36"/>
      <c r="H717" s="36"/>
      <c r="I717" s="36"/>
    </row>
    <row r="718" spans="3:9">
      <c r="C718" s="36"/>
      <c r="D718" s="36"/>
      <c r="E718" s="36"/>
      <c r="F718" s="36"/>
      <c r="G718" s="36"/>
      <c r="H718" s="36"/>
      <c r="I718" s="36"/>
    </row>
    <row r="719" spans="3:9">
      <c r="C719" s="36"/>
      <c r="D719" s="36"/>
      <c r="E719" s="36"/>
      <c r="F719" s="36"/>
      <c r="G719" s="36"/>
      <c r="H719" s="36"/>
      <c r="I719" s="36"/>
    </row>
    <row r="720" spans="3:9">
      <c r="C720" s="36"/>
      <c r="D720" s="36"/>
      <c r="E720" s="36"/>
      <c r="F720" s="36"/>
      <c r="G720" s="36"/>
      <c r="H720" s="36"/>
      <c r="I720" s="36"/>
    </row>
    <row r="721" spans="3:9">
      <c r="C721" s="36"/>
      <c r="D721" s="36"/>
      <c r="E721" s="36"/>
      <c r="F721" s="36"/>
      <c r="G721" s="36"/>
      <c r="H721" s="36"/>
      <c r="I721" s="36"/>
    </row>
    <row r="723" spans="2:9">
      <c r="B723" s="35" t="s">
        <v>282</v>
      </c>
      <c r="C723" s="36" t="str">
        <f>_xlfn.DISPIMG("图片 46",1)</f>
        <v>=DISPIMG("图片 46",1)</v>
      </c>
      <c r="D723" s="36"/>
      <c r="E723" s="36"/>
      <c r="F723" s="36"/>
      <c r="G723" s="36"/>
      <c r="H723" s="36"/>
      <c r="I723" s="36"/>
    </row>
    <row r="724" spans="3:9">
      <c r="C724" s="36"/>
      <c r="D724" s="36"/>
      <c r="E724" s="36"/>
      <c r="F724" s="36"/>
      <c r="G724" s="36"/>
      <c r="H724" s="36"/>
      <c r="I724" s="36"/>
    </row>
    <row r="725" spans="3:9">
      <c r="C725" s="36"/>
      <c r="D725" s="36"/>
      <c r="E725" s="36"/>
      <c r="F725" s="36"/>
      <c r="G725" s="36"/>
      <c r="H725" s="36"/>
      <c r="I725" s="36"/>
    </row>
    <row r="726" spans="3:9">
      <c r="C726" s="36"/>
      <c r="D726" s="36"/>
      <c r="E726" s="36"/>
      <c r="F726" s="36"/>
      <c r="G726" s="36"/>
      <c r="H726" s="36"/>
      <c r="I726" s="36"/>
    </row>
    <row r="727" spans="3:9">
      <c r="C727" s="36"/>
      <c r="D727" s="36"/>
      <c r="E727" s="36"/>
      <c r="F727" s="36"/>
      <c r="G727" s="36"/>
      <c r="H727" s="36"/>
      <c r="I727" s="36"/>
    </row>
    <row r="728" spans="3:9">
      <c r="C728" s="36"/>
      <c r="D728" s="36"/>
      <c r="E728" s="36"/>
      <c r="F728" s="36"/>
      <c r="G728" s="36"/>
      <c r="H728" s="36"/>
      <c r="I728" s="36"/>
    </row>
    <row r="729" spans="3:9">
      <c r="C729" s="36"/>
      <c r="D729" s="36"/>
      <c r="E729" s="36"/>
      <c r="F729" s="36"/>
      <c r="G729" s="36"/>
      <c r="H729" s="36"/>
      <c r="I729" s="36"/>
    </row>
    <row r="730" spans="3:9">
      <c r="C730" s="36"/>
      <c r="D730" s="36"/>
      <c r="E730" s="36"/>
      <c r="F730" s="36"/>
      <c r="G730" s="36"/>
      <c r="H730" s="36"/>
      <c r="I730" s="36"/>
    </row>
    <row r="731" spans="3:9">
      <c r="C731" s="36"/>
      <c r="D731" s="36"/>
      <c r="E731" s="36"/>
      <c r="F731" s="36"/>
      <c r="G731" s="36"/>
      <c r="H731" s="36"/>
      <c r="I731" s="36"/>
    </row>
    <row r="732" spans="3:9">
      <c r="C732" s="36"/>
      <c r="D732" s="36"/>
      <c r="E732" s="36"/>
      <c r="F732" s="36"/>
      <c r="G732" s="36"/>
      <c r="H732" s="36"/>
      <c r="I732" s="36"/>
    </row>
    <row r="733" spans="3:9">
      <c r="C733" s="36"/>
      <c r="D733" s="36"/>
      <c r="E733" s="36"/>
      <c r="F733" s="36"/>
      <c r="G733" s="36"/>
      <c r="H733" s="36"/>
      <c r="I733" s="36"/>
    </row>
    <row r="735" spans="2:9">
      <c r="B735" s="35" t="s">
        <v>285</v>
      </c>
      <c r="C735" s="36" t="str">
        <f>_xlfn.DISPIMG("图片 39",1)</f>
        <v>=DISPIMG("图片 39",1)</v>
      </c>
      <c r="D735" s="36"/>
      <c r="E735" s="36"/>
      <c r="F735" s="36"/>
      <c r="G735" s="36"/>
      <c r="H735" s="36"/>
      <c r="I735" s="36"/>
    </row>
    <row r="736" spans="3:9">
      <c r="C736" s="36"/>
      <c r="D736" s="36"/>
      <c r="E736" s="36"/>
      <c r="F736" s="36"/>
      <c r="G736" s="36"/>
      <c r="H736" s="36"/>
      <c r="I736" s="36"/>
    </row>
    <row r="737" spans="3:9">
      <c r="C737" s="36"/>
      <c r="D737" s="36"/>
      <c r="E737" s="36"/>
      <c r="F737" s="36"/>
      <c r="G737" s="36"/>
      <c r="H737" s="36"/>
      <c r="I737" s="36"/>
    </row>
    <row r="738" spans="3:9">
      <c r="C738" s="36"/>
      <c r="D738" s="36"/>
      <c r="E738" s="36"/>
      <c r="F738" s="36"/>
      <c r="G738" s="36"/>
      <c r="H738" s="36"/>
      <c r="I738" s="36"/>
    </row>
    <row r="739" spans="3:9">
      <c r="C739" s="36"/>
      <c r="D739" s="36"/>
      <c r="E739" s="36"/>
      <c r="F739" s="36"/>
      <c r="G739" s="36"/>
      <c r="H739" s="36"/>
      <c r="I739" s="36"/>
    </row>
    <row r="740" spans="3:9">
      <c r="C740" s="36"/>
      <c r="D740" s="36"/>
      <c r="E740" s="36"/>
      <c r="F740" s="36"/>
      <c r="G740" s="36"/>
      <c r="H740" s="36"/>
      <c r="I740" s="36"/>
    </row>
    <row r="741" spans="3:9">
      <c r="C741" s="36"/>
      <c r="D741" s="36"/>
      <c r="E741" s="36"/>
      <c r="F741" s="36"/>
      <c r="G741" s="36"/>
      <c r="H741" s="36"/>
      <c r="I741" s="36"/>
    </row>
    <row r="742" spans="3:9">
      <c r="C742" s="36"/>
      <c r="D742" s="36"/>
      <c r="E742" s="36"/>
      <c r="F742" s="36"/>
      <c r="G742" s="36"/>
      <c r="H742" s="36"/>
      <c r="I742" s="36"/>
    </row>
    <row r="743" spans="3:9">
      <c r="C743" s="36"/>
      <c r="D743" s="36"/>
      <c r="E743" s="36"/>
      <c r="F743" s="36"/>
      <c r="G743" s="36"/>
      <c r="H743" s="36"/>
      <c r="I743" s="36"/>
    </row>
    <row r="744" spans="3:9">
      <c r="C744" s="36"/>
      <c r="D744" s="36"/>
      <c r="E744" s="36"/>
      <c r="F744" s="36"/>
      <c r="G744" s="36"/>
      <c r="H744" s="36"/>
      <c r="I744" s="36"/>
    </row>
    <row r="745" spans="3:9">
      <c r="C745" s="36"/>
      <c r="D745" s="36"/>
      <c r="E745" s="36"/>
      <c r="F745" s="36"/>
      <c r="G745" s="36"/>
      <c r="H745" s="36"/>
      <c r="I745" s="36"/>
    </row>
    <row r="747" spans="2:9">
      <c r="B747" s="35" t="s">
        <v>289</v>
      </c>
      <c r="C747" s="36" t="str">
        <f>_xlfn.DISPIMG("图片 43",1)</f>
        <v>=DISPIMG("图片 43",1)</v>
      </c>
      <c r="D747" s="36"/>
      <c r="E747" s="36"/>
      <c r="F747" s="36"/>
      <c r="G747" s="36"/>
      <c r="H747" s="36"/>
      <c r="I747" s="36"/>
    </row>
    <row r="748" spans="3:9">
      <c r="C748" s="36"/>
      <c r="D748" s="36"/>
      <c r="E748" s="36"/>
      <c r="F748" s="36"/>
      <c r="G748" s="36"/>
      <c r="H748" s="36"/>
      <c r="I748" s="36"/>
    </row>
    <row r="749" spans="3:9">
      <c r="C749" s="36"/>
      <c r="D749" s="36"/>
      <c r="E749" s="36"/>
      <c r="F749" s="36"/>
      <c r="G749" s="36"/>
      <c r="H749" s="36"/>
      <c r="I749" s="36"/>
    </row>
    <row r="750" spans="3:9">
      <c r="C750" s="36"/>
      <c r="D750" s="36"/>
      <c r="E750" s="36"/>
      <c r="F750" s="36"/>
      <c r="G750" s="36"/>
      <c r="H750" s="36"/>
      <c r="I750" s="36"/>
    </row>
    <row r="751" spans="3:9">
      <c r="C751" s="36"/>
      <c r="D751" s="36"/>
      <c r="E751" s="36"/>
      <c r="F751" s="36"/>
      <c r="G751" s="36"/>
      <c r="H751" s="36"/>
      <c r="I751" s="36"/>
    </row>
    <row r="752" spans="3:9">
      <c r="C752" s="36"/>
      <c r="D752" s="36"/>
      <c r="E752" s="36"/>
      <c r="F752" s="36"/>
      <c r="G752" s="36"/>
      <c r="H752" s="36"/>
      <c r="I752" s="36"/>
    </row>
    <row r="753" spans="3:9">
      <c r="C753" s="36"/>
      <c r="D753" s="36"/>
      <c r="E753" s="36"/>
      <c r="F753" s="36"/>
      <c r="G753" s="36"/>
      <c r="H753" s="36"/>
      <c r="I753" s="36"/>
    </row>
    <row r="754" spans="3:9">
      <c r="C754" s="36"/>
      <c r="D754" s="36"/>
      <c r="E754" s="36"/>
      <c r="F754" s="36"/>
      <c r="G754" s="36"/>
      <c r="H754" s="36"/>
      <c r="I754" s="36"/>
    </row>
    <row r="755" spans="3:9">
      <c r="C755" s="36"/>
      <c r="D755" s="36"/>
      <c r="E755" s="36"/>
      <c r="F755" s="36"/>
      <c r="G755" s="36"/>
      <c r="H755" s="36"/>
      <c r="I755" s="36"/>
    </row>
    <row r="756" spans="3:9">
      <c r="C756" s="36"/>
      <c r="D756" s="36"/>
      <c r="E756" s="36"/>
      <c r="F756" s="36"/>
      <c r="G756" s="36"/>
      <c r="H756" s="36"/>
      <c r="I756" s="36"/>
    </row>
    <row r="757" spans="3:9">
      <c r="C757" s="36"/>
      <c r="D757" s="36"/>
      <c r="E757" s="36"/>
      <c r="F757" s="36"/>
      <c r="G757" s="36"/>
      <c r="H757" s="36"/>
      <c r="I757" s="36"/>
    </row>
    <row r="759" spans="2:9">
      <c r="B759" s="35" t="s">
        <v>292</v>
      </c>
      <c r="C759" s="36" t="str">
        <f>_xlfn.DISPIMG("图片 48",1)</f>
        <v>=DISPIMG("图片 48",1)</v>
      </c>
      <c r="D759" s="36"/>
      <c r="E759" s="36"/>
      <c r="F759" s="36"/>
      <c r="G759" s="36"/>
      <c r="H759" s="36"/>
      <c r="I759" s="36"/>
    </row>
    <row r="760" spans="3:9">
      <c r="C760" s="36"/>
      <c r="D760" s="36"/>
      <c r="E760" s="36"/>
      <c r="F760" s="36"/>
      <c r="G760" s="36"/>
      <c r="H760" s="36"/>
      <c r="I760" s="36"/>
    </row>
    <row r="761" spans="3:9">
      <c r="C761" s="36"/>
      <c r="D761" s="36"/>
      <c r="E761" s="36"/>
      <c r="F761" s="36"/>
      <c r="G761" s="36"/>
      <c r="H761" s="36"/>
      <c r="I761" s="36"/>
    </row>
    <row r="762" spans="3:9">
      <c r="C762" s="36"/>
      <c r="D762" s="36"/>
      <c r="E762" s="36"/>
      <c r="F762" s="36"/>
      <c r="G762" s="36"/>
      <c r="H762" s="36"/>
      <c r="I762" s="36"/>
    </row>
    <row r="763" spans="3:9">
      <c r="C763" s="36"/>
      <c r="D763" s="36"/>
      <c r="E763" s="36"/>
      <c r="F763" s="36"/>
      <c r="G763" s="36"/>
      <c r="H763" s="36"/>
      <c r="I763" s="36"/>
    </row>
    <row r="764" spans="3:9">
      <c r="C764" s="36"/>
      <c r="D764" s="36"/>
      <c r="E764" s="36"/>
      <c r="F764" s="36"/>
      <c r="G764" s="36"/>
      <c r="H764" s="36"/>
      <c r="I764" s="36"/>
    </row>
    <row r="765" spans="3:9">
      <c r="C765" s="36"/>
      <c r="D765" s="36"/>
      <c r="E765" s="36"/>
      <c r="F765" s="36"/>
      <c r="G765" s="36"/>
      <c r="H765" s="36"/>
      <c r="I765" s="36"/>
    </row>
    <row r="766" spans="3:9">
      <c r="C766" s="36"/>
      <c r="D766" s="36"/>
      <c r="E766" s="36"/>
      <c r="F766" s="36"/>
      <c r="G766" s="36"/>
      <c r="H766" s="36"/>
      <c r="I766" s="36"/>
    </row>
    <row r="767" spans="3:9">
      <c r="C767" s="36"/>
      <c r="D767" s="36"/>
      <c r="E767" s="36"/>
      <c r="F767" s="36"/>
      <c r="G767" s="36"/>
      <c r="H767" s="36"/>
      <c r="I767" s="36"/>
    </row>
    <row r="768" spans="3:9">
      <c r="C768" s="36"/>
      <c r="D768" s="36"/>
      <c r="E768" s="36"/>
      <c r="F768" s="36"/>
      <c r="G768" s="36"/>
      <c r="H768" s="36"/>
      <c r="I768" s="36"/>
    </row>
    <row r="769" spans="3:9">
      <c r="C769" s="36"/>
      <c r="D769" s="36"/>
      <c r="E769" s="36"/>
      <c r="F769" s="36"/>
      <c r="G769" s="36"/>
      <c r="H769" s="36"/>
      <c r="I769" s="36"/>
    </row>
    <row r="771" spans="2:9">
      <c r="B771" s="35" t="s">
        <v>295</v>
      </c>
      <c r="C771" s="36" t="str">
        <f>_xlfn.DISPIMG("图片 5",1)</f>
        <v>=DISPIMG("图片 5",1)</v>
      </c>
      <c r="D771" s="36"/>
      <c r="E771" s="36"/>
      <c r="F771" s="36"/>
      <c r="G771" s="36"/>
      <c r="H771" s="36"/>
      <c r="I771" s="36"/>
    </row>
    <row r="772" spans="3:9">
      <c r="C772" s="36"/>
      <c r="D772" s="36"/>
      <c r="E772" s="36"/>
      <c r="F772" s="36"/>
      <c r="G772" s="36"/>
      <c r="H772" s="36"/>
      <c r="I772" s="36"/>
    </row>
    <row r="773" spans="3:9">
      <c r="C773" s="36"/>
      <c r="D773" s="36"/>
      <c r="E773" s="36"/>
      <c r="F773" s="36"/>
      <c r="G773" s="36"/>
      <c r="H773" s="36"/>
      <c r="I773" s="36"/>
    </row>
    <row r="774" spans="3:9">
      <c r="C774" s="36"/>
      <c r="D774" s="36"/>
      <c r="E774" s="36"/>
      <c r="F774" s="36"/>
      <c r="G774" s="36"/>
      <c r="H774" s="36"/>
      <c r="I774" s="36"/>
    </row>
    <row r="775" spans="3:9">
      <c r="C775" s="36"/>
      <c r="D775" s="36"/>
      <c r="E775" s="36"/>
      <c r="F775" s="36"/>
      <c r="G775" s="36"/>
      <c r="H775" s="36"/>
      <c r="I775" s="36"/>
    </row>
    <row r="776" spans="3:9">
      <c r="C776" s="36"/>
      <c r="D776" s="36"/>
      <c r="E776" s="36"/>
      <c r="F776" s="36"/>
      <c r="G776" s="36"/>
      <c r="H776" s="36"/>
      <c r="I776" s="36"/>
    </row>
    <row r="777" spans="3:9">
      <c r="C777" s="36"/>
      <c r="D777" s="36"/>
      <c r="E777" s="36"/>
      <c r="F777" s="36"/>
      <c r="G777" s="36"/>
      <c r="H777" s="36"/>
      <c r="I777" s="36"/>
    </row>
    <row r="778" spans="3:9">
      <c r="C778" s="36"/>
      <c r="D778" s="36"/>
      <c r="E778" s="36"/>
      <c r="F778" s="36"/>
      <c r="G778" s="36"/>
      <c r="H778" s="36"/>
      <c r="I778" s="36"/>
    </row>
    <row r="779" spans="3:9">
      <c r="C779" s="36"/>
      <c r="D779" s="36"/>
      <c r="E779" s="36"/>
      <c r="F779" s="36"/>
      <c r="G779" s="36"/>
      <c r="H779" s="36"/>
      <c r="I779" s="36"/>
    </row>
    <row r="780" spans="3:9">
      <c r="C780" s="36"/>
      <c r="D780" s="36"/>
      <c r="E780" s="36"/>
      <c r="F780" s="36"/>
      <c r="G780" s="36"/>
      <c r="H780" s="36"/>
      <c r="I780" s="36"/>
    </row>
    <row r="781" spans="3:9">
      <c r="C781" s="36"/>
      <c r="D781" s="36"/>
      <c r="E781" s="36"/>
      <c r="F781" s="36"/>
      <c r="G781" s="36"/>
      <c r="H781" s="36"/>
      <c r="I781" s="36"/>
    </row>
    <row r="783" spans="2:9">
      <c r="B783" s="35" t="s">
        <v>299</v>
      </c>
      <c r="C783" s="36" t="str">
        <f>_xlfn.DISPIMG("图片 49",1)</f>
        <v>=DISPIMG("图片 49",1)</v>
      </c>
      <c r="D783" s="36"/>
      <c r="E783" s="36"/>
      <c r="F783" s="36"/>
      <c r="G783" s="36"/>
      <c r="H783" s="36"/>
      <c r="I783" s="36"/>
    </row>
    <row r="784" spans="3:9">
      <c r="C784" s="36"/>
      <c r="D784" s="36"/>
      <c r="E784" s="36"/>
      <c r="F784" s="36"/>
      <c r="G784" s="36"/>
      <c r="H784" s="36"/>
      <c r="I784" s="36"/>
    </row>
    <row r="785" spans="3:9">
      <c r="C785" s="36"/>
      <c r="D785" s="36"/>
      <c r="E785" s="36"/>
      <c r="F785" s="36"/>
      <c r="G785" s="36"/>
      <c r="H785" s="36"/>
      <c r="I785" s="36"/>
    </row>
    <row r="786" spans="3:9">
      <c r="C786" s="36"/>
      <c r="D786" s="36"/>
      <c r="E786" s="36"/>
      <c r="F786" s="36"/>
      <c r="G786" s="36"/>
      <c r="H786" s="36"/>
      <c r="I786" s="36"/>
    </row>
    <row r="787" spans="3:9">
      <c r="C787" s="36"/>
      <c r="D787" s="36"/>
      <c r="E787" s="36"/>
      <c r="F787" s="36"/>
      <c r="G787" s="36"/>
      <c r="H787" s="36"/>
      <c r="I787" s="36"/>
    </row>
    <row r="788" spans="3:9">
      <c r="C788" s="36"/>
      <c r="D788" s="36"/>
      <c r="E788" s="36"/>
      <c r="F788" s="36"/>
      <c r="G788" s="36"/>
      <c r="H788" s="36"/>
      <c r="I788" s="36"/>
    </row>
    <row r="789" spans="3:9">
      <c r="C789" s="36"/>
      <c r="D789" s="36"/>
      <c r="E789" s="36"/>
      <c r="F789" s="36"/>
      <c r="G789" s="36"/>
      <c r="H789" s="36"/>
      <c r="I789" s="36"/>
    </row>
    <row r="790" spans="3:9">
      <c r="C790" s="36"/>
      <c r="D790" s="36"/>
      <c r="E790" s="36"/>
      <c r="F790" s="36"/>
      <c r="G790" s="36"/>
      <c r="H790" s="36"/>
      <c r="I790" s="36"/>
    </row>
    <row r="791" spans="3:9">
      <c r="C791" s="36"/>
      <c r="D791" s="36"/>
      <c r="E791" s="36"/>
      <c r="F791" s="36"/>
      <c r="G791" s="36"/>
      <c r="H791" s="36"/>
      <c r="I791" s="36"/>
    </row>
    <row r="792" spans="3:9">
      <c r="C792" s="36"/>
      <c r="D792" s="36"/>
      <c r="E792" s="36"/>
      <c r="F792" s="36"/>
      <c r="G792" s="36"/>
      <c r="H792" s="36"/>
      <c r="I792" s="36"/>
    </row>
    <row r="793" spans="3:9">
      <c r="C793" s="36"/>
      <c r="D793" s="36"/>
      <c r="E793" s="36"/>
      <c r="F793" s="36"/>
      <c r="G793" s="36"/>
      <c r="H793" s="36"/>
      <c r="I793" s="36"/>
    </row>
    <row r="795" spans="2:9">
      <c r="B795" s="35" t="s">
        <v>304</v>
      </c>
      <c r="C795" s="36" t="str">
        <f>_xlfn.DISPIMG("图片 51",1)</f>
        <v>=DISPIMG("图片 51",1)</v>
      </c>
      <c r="D795" s="36"/>
      <c r="E795" s="36"/>
      <c r="F795" s="36"/>
      <c r="G795" s="36"/>
      <c r="H795" s="36"/>
      <c r="I795" s="36"/>
    </row>
    <row r="796" spans="3:9">
      <c r="C796" s="36"/>
      <c r="D796" s="36"/>
      <c r="E796" s="36"/>
      <c r="F796" s="36"/>
      <c r="G796" s="36"/>
      <c r="H796" s="36"/>
      <c r="I796" s="36"/>
    </row>
    <row r="797" spans="3:9">
      <c r="C797" s="36"/>
      <c r="D797" s="36"/>
      <c r="E797" s="36"/>
      <c r="F797" s="36"/>
      <c r="G797" s="36"/>
      <c r="H797" s="36"/>
      <c r="I797" s="36"/>
    </row>
    <row r="798" spans="3:9">
      <c r="C798" s="36"/>
      <c r="D798" s="36"/>
      <c r="E798" s="36"/>
      <c r="F798" s="36"/>
      <c r="G798" s="36"/>
      <c r="H798" s="36"/>
      <c r="I798" s="36"/>
    </row>
    <row r="799" spans="3:9">
      <c r="C799" s="36"/>
      <c r="D799" s="36"/>
      <c r="E799" s="36"/>
      <c r="F799" s="36"/>
      <c r="G799" s="36"/>
      <c r="H799" s="36"/>
      <c r="I799" s="36"/>
    </row>
    <row r="800" spans="3:9">
      <c r="C800" s="36"/>
      <c r="D800" s="36"/>
      <c r="E800" s="36"/>
      <c r="F800" s="36"/>
      <c r="G800" s="36"/>
      <c r="H800" s="36"/>
      <c r="I800" s="36"/>
    </row>
    <row r="801" spans="3:9">
      <c r="C801" s="36"/>
      <c r="D801" s="36"/>
      <c r="E801" s="36"/>
      <c r="F801" s="36"/>
      <c r="G801" s="36"/>
      <c r="H801" s="36"/>
      <c r="I801" s="36"/>
    </row>
    <row r="802" spans="3:9">
      <c r="C802" s="36"/>
      <c r="D802" s="36"/>
      <c r="E802" s="36"/>
      <c r="F802" s="36"/>
      <c r="G802" s="36"/>
      <c r="H802" s="36"/>
      <c r="I802" s="36"/>
    </row>
    <row r="803" spans="3:9">
      <c r="C803" s="36"/>
      <c r="D803" s="36"/>
      <c r="E803" s="36"/>
      <c r="F803" s="36"/>
      <c r="G803" s="36"/>
      <c r="H803" s="36"/>
      <c r="I803" s="36"/>
    </row>
    <row r="804" spans="3:9">
      <c r="C804" s="36"/>
      <c r="D804" s="36"/>
      <c r="E804" s="36"/>
      <c r="F804" s="36"/>
      <c r="G804" s="36"/>
      <c r="H804" s="36"/>
      <c r="I804" s="36"/>
    </row>
    <row r="805" spans="3:9">
      <c r="C805" s="36"/>
      <c r="D805" s="36"/>
      <c r="E805" s="36"/>
      <c r="F805" s="36"/>
      <c r="G805" s="36"/>
      <c r="H805" s="36"/>
      <c r="I805" s="36"/>
    </row>
    <row r="807" spans="2:9">
      <c r="B807" s="35" t="s">
        <v>309</v>
      </c>
      <c r="C807" s="36" t="str">
        <f>_xlfn.DISPIMG("图片 5",1)</f>
        <v>=DISPIMG("图片 5",1)</v>
      </c>
      <c r="D807" s="36"/>
      <c r="E807" s="36"/>
      <c r="F807" s="36"/>
      <c r="G807" s="36"/>
      <c r="H807" s="36"/>
      <c r="I807" s="36"/>
    </row>
    <row r="808" spans="3:9">
      <c r="C808" s="36"/>
      <c r="D808" s="36"/>
      <c r="E808" s="36"/>
      <c r="F808" s="36"/>
      <c r="G808" s="36"/>
      <c r="H808" s="36"/>
      <c r="I808" s="36"/>
    </row>
    <row r="809" spans="3:9">
      <c r="C809" s="36"/>
      <c r="D809" s="36"/>
      <c r="E809" s="36"/>
      <c r="F809" s="36"/>
      <c r="G809" s="36"/>
      <c r="H809" s="36"/>
      <c r="I809" s="36"/>
    </row>
    <row r="810" spans="3:9">
      <c r="C810" s="36"/>
      <c r="D810" s="36"/>
      <c r="E810" s="36"/>
      <c r="F810" s="36"/>
      <c r="G810" s="36"/>
      <c r="H810" s="36"/>
      <c r="I810" s="36"/>
    </row>
    <row r="811" spans="3:9">
      <c r="C811" s="36"/>
      <c r="D811" s="36"/>
      <c r="E811" s="36"/>
      <c r="F811" s="36"/>
      <c r="G811" s="36"/>
      <c r="H811" s="36"/>
      <c r="I811" s="36"/>
    </row>
    <row r="812" spans="3:9">
      <c r="C812" s="36"/>
      <c r="D812" s="36"/>
      <c r="E812" s="36"/>
      <c r="F812" s="36"/>
      <c r="G812" s="36"/>
      <c r="H812" s="36"/>
      <c r="I812" s="36"/>
    </row>
    <row r="813" spans="3:9">
      <c r="C813" s="36"/>
      <c r="D813" s="36"/>
      <c r="E813" s="36"/>
      <c r="F813" s="36"/>
      <c r="G813" s="36"/>
      <c r="H813" s="36"/>
      <c r="I813" s="36"/>
    </row>
    <row r="814" spans="3:9">
      <c r="C814" s="36"/>
      <c r="D814" s="36"/>
      <c r="E814" s="36"/>
      <c r="F814" s="36"/>
      <c r="G814" s="36"/>
      <c r="H814" s="36"/>
      <c r="I814" s="36"/>
    </row>
    <row r="815" spans="3:9">
      <c r="C815" s="36"/>
      <c r="D815" s="36"/>
      <c r="E815" s="36"/>
      <c r="F815" s="36"/>
      <c r="G815" s="36"/>
      <c r="H815" s="36"/>
      <c r="I815" s="36"/>
    </row>
    <row r="816" spans="3:9">
      <c r="C816" s="36"/>
      <c r="D816" s="36"/>
      <c r="E816" s="36"/>
      <c r="F816" s="36"/>
      <c r="G816" s="36"/>
      <c r="H816" s="36"/>
      <c r="I816" s="36"/>
    </row>
    <row r="817" spans="3:9">
      <c r="C817" s="36"/>
      <c r="D817" s="36"/>
      <c r="E817" s="36"/>
      <c r="F817" s="36"/>
      <c r="G817" s="36"/>
      <c r="H817" s="36"/>
      <c r="I817" s="36"/>
    </row>
    <row r="819" spans="2:9">
      <c r="B819" s="35" t="s">
        <v>317</v>
      </c>
      <c r="C819" s="36" t="str">
        <f>_xlfn.DISPIMG("图片 49",1)</f>
        <v>=DISPIMG("图片 49",1)</v>
      </c>
      <c r="D819" s="36"/>
      <c r="E819" s="36"/>
      <c r="F819" s="36"/>
      <c r="G819" s="36"/>
      <c r="H819" s="36"/>
      <c r="I819" s="36"/>
    </row>
    <row r="820" spans="3:9">
      <c r="C820" s="36"/>
      <c r="D820" s="36"/>
      <c r="E820" s="36"/>
      <c r="F820" s="36"/>
      <c r="G820" s="36"/>
      <c r="H820" s="36"/>
      <c r="I820" s="36"/>
    </row>
    <row r="821" spans="3:9">
      <c r="C821" s="36"/>
      <c r="D821" s="36"/>
      <c r="E821" s="36"/>
      <c r="F821" s="36"/>
      <c r="G821" s="36"/>
      <c r="H821" s="36"/>
      <c r="I821" s="36"/>
    </row>
    <row r="822" spans="3:9">
      <c r="C822" s="36"/>
      <c r="D822" s="36"/>
      <c r="E822" s="36"/>
      <c r="F822" s="36"/>
      <c r="G822" s="36"/>
      <c r="H822" s="36"/>
      <c r="I822" s="36"/>
    </row>
    <row r="823" spans="3:9">
      <c r="C823" s="36"/>
      <c r="D823" s="36"/>
      <c r="E823" s="36"/>
      <c r="F823" s="36"/>
      <c r="G823" s="36"/>
      <c r="H823" s="36"/>
      <c r="I823" s="36"/>
    </row>
    <row r="824" spans="3:9">
      <c r="C824" s="36"/>
      <c r="D824" s="36"/>
      <c r="E824" s="36"/>
      <c r="F824" s="36"/>
      <c r="G824" s="36"/>
      <c r="H824" s="36"/>
      <c r="I824" s="36"/>
    </row>
    <row r="825" spans="3:9">
      <c r="C825" s="36"/>
      <c r="D825" s="36"/>
      <c r="E825" s="36"/>
      <c r="F825" s="36"/>
      <c r="G825" s="36"/>
      <c r="H825" s="36"/>
      <c r="I825" s="36"/>
    </row>
    <row r="826" spans="3:9">
      <c r="C826" s="36"/>
      <c r="D826" s="36"/>
      <c r="E826" s="36"/>
      <c r="F826" s="36"/>
      <c r="G826" s="36"/>
      <c r="H826" s="36"/>
      <c r="I826" s="36"/>
    </row>
    <row r="827" spans="3:9">
      <c r="C827" s="36"/>
      <c r="D827" s="36"/>
      <c r="E827" s="36"/>
      <c r="F827" s="36"/>
      <c r="G827" s="36"/>
      <c r="H827" s="36"/>
      <c r="I827" s="36"/>
    </row>
    <row r="828" spans="3:9">
      <c r="C828" s="36"/>
      <c r="D828" s="36"/>
      <c r="E828" s="36"/>
      <c r="F828" s="36"/>
      <c r="G828" s="36"/>
      <c r="H828" s="36"/>
      <c r="I828" s="36"/>
    </row>
    <row r="829" spans="3:9">
      <c r="C829" s="36"/>
      <c r="D829" s="36"/>
      <c r="E829" s="36"/>
      <c r="F829" s="36"/>
      <c r="G829" s="36"/>
      <c r="H829" s="36"/>
      <c r="I829" s="36"/>
    </row>
    <row r="831" spans="2:9">
      <c r="B831" s="35" t="s">
        <v>321</v>
      </c>
      <c r="C831" s="36" t="str">
        <f>_xlfn.DISPIMG("图片 54",1)</f>
        <v>=DISPIMG("图片 54",1)</v>
      </c>
      <c r="D831" s="36"/>
      <c r="E831" s="36"/>
      <c r="F831" s="36"/>
      <c r="G831" s="36"/>
      <c r="H831" s="36"/>
      <c r="I831" s="36"/>
    </row>
    <row r="832" spans="3:9">
      <c r="C832" s="36"/>
      <c r="D832" s="36"/>
      <c r="E832" s="36"/>
      <c r="F832" s="36"/>
      <c r="G832" s="36"/>
      <c r="H832" s="36"/>
      <c r="I832" s="36"/>
    </row>
    <row r="833" spans="3:9">
      <c r="C833" s="36"/>
      <c r="D833" s="36"/>
      <c r="E833" s="36"/>
      <c r="F833" s="36"/>
      <c r="G833" s="36"/>
      <c r="H833" s="36"/>
      <c r="I833" s="36"/>
    </row>
    <row r="834" spans="3:9">
      <c r="C834" s="36"/>
      <c r="D834" s="36"/>
      <c r="E834" s="36"/>
      <c r="F834" s="36"/>
      <c r="G834" s="36"/>
      <c r="H834" s="36"/>
      <c r="I834" s="36"/>
    </row>
    <row r="835" spans="3:9">
      <c r="C835" s="36"/>
      <c r="D835" s="36"/>
      <c r="E835" s="36"/>
      <c r="F835" s="36"/>
      <c r="G835" s="36"/>
      <c r="H835" s="36"/>
      <c r="I835" s="36"/>
    </row>
    <row r="836" spans="3:9">
      <c r="C836" s="36"/>
      <c r="D836" s="36"/>
      <c r="E836" s="36"/>
      <c r="F836" s="36"/>
      <c r="G836" s="36"/>
      <c r="H836" s="36"/>
      <c r="I836" s="36"/>
    </row>
    <row r="837" spans="3:9">
      <c r="C837" s="36"/>
      <c r="D837" s="36"/>
      <c r="E837" s="36"/>
      <c r="F837" s="36"/>
      <c r="G837" s="36"/>
      <c r="H837" s="36"/>
      <c r="I837" s="36"/>
    </row>
    <row r="838" spans="3:9">
      <c r="C838" s="36"/>
      <c r="D838" s="36"/>
      <c r="E838" s="36"/>
      <c r="F838" s="36"/>
      <c r="G838" s="36"/>
      <c r="H838" s="36"/>
      <c r="I838" s="36"/>
    </row>
    <row r="839" spans="3:9">
      <c r="C839" s="36"/>
      <c r="D839" s="36"/>
      <c r="E839" s="36"/>
      <c r="F839" s="36"/>
      <c r="G839" s="36"/>
      <c r="H839" s="36"/>
      <c r="I839" s="36"/>
    </row>
    <row r="840" spans="3:9">
      <c r="C840" s="36"/>
      <c r="D840" s="36"/>
      <c r="E840" s="36"/>
      <c r="F840" s="36"/>
      <c r="G840" s="36"/>
      <c r="H840" s="36"/>
      <c r="I840" s="36"/>
    </row>
    <row r="841" spans="3:9">
      <c r="C841" s="36"/>
      <c r="D841" s="36"/>
      <c r="E841" s="36"/>
      <c r="F841" s="36"/>
      <c r="G841" s="36"/>
      <c r="H841" s="36"/>
      <c r="I841" s="36"/>
    </row>
    <row r="843" spans="2:9">
      <c r="B843" s="35" t="s">
        <v>325</v>
      </c>
      <c r="C843" s="36" t="str">
        <f>_xlfn.DISPIMG("图片 5",1)</f>
        <v>=DISPIMG("图片 5",1)</v>
      </c>
      <c r="D843" s="36"/>
      <c r="E843" s="36"/>
      <c r="F843" s="36"/>
      <c r="G843" s="36"/>
      <c r="H843" s="36"/>
      <c r="I843" s="36"/>
    </row>
    <row r="844" spans="3:9">
      <c r="C844" s="36"/>
      <c r="D844" s="36"/>
      <c r="E844" s="36"/>
      <c r="F844" s="36"/>
      <c r="G844" s="36"/>
      <c r="H844" s="36"/>
      <c r="I844" s="36"/>
    </row>
    <row r="845" spans="3:9">
      <c r="C845" s="36"/>
      <c r="D845" s="36"/>
      <c r="E845" s="36"/>
      <c r="F845" s="36"/>
      <c r="G845" s="36"/>
      <c r="H845" s="36"/>
      <c r="I845" s="36"/>
    </row>
    <row r="846" spans="3:9">
      <c r="C846" s="36"/>
      <c r="D846" s="36"/>
      <c r="E846" s="36"/>
      <c r="F846" s="36"/>
      <c r="G846" s="36"/>
      <c r="H846" s="36"/>
      <c r="I846" s="36"/>
    </row>
    <row r="847" spans="3:9">
      <c r="C847" s="36"/>
      <c r="D847" s="36"/>
      <c r="E847" s="36"/>
      <c r="F847" s="36"/>
      <c r="G847" s="36"/>
      <c r="H847" s="36"/>
      <c r="I847" s="36"/>
    </row>
    <row r="848" spans="3:9">
      <c r="C848" s="36"/>
      <c r="D848" s="36"/>
      <c r="E848" s="36"/>
      <c r="F848" s="36"/>
      <c r="G848" s="36"/>
      <c r="H848" s="36"/>
      <c r="I848" s="36"/>
    </row>
    <row r="849" spans="3:9">
      <c r="C849" s="36"/>
      <c r="D849" s="36"/>
      <c r="E849" s="36"/>
      <c r="F849" s="36"/>
      <c r="G849" s="36"/>
      <c r="H849" s="36"/>
      <c r="I849" s="36"/>
    </row>
    <row r="850" spans="3:9">
      <c r="C850" s="36"/>
      <c r="D850" s="36"/>
      <c r="E850" s="36"/>
      <c r="F850" s="36"/>
      <c r="G850" s="36"/>
      <c r="H850" s="36"/>
      <c r="I850" s="36"/>
    </row>
    <row r="851" spans="3:9">
      <c r="C851" s="36"/>
      <c r="D851" s="36"/>
      <c r="E851" s="36"/>
      <c r="F851" s="36"/>
      <c r="G851" s="36"/>
      <c r="H851" s="36"/>
      <c r="I851" s="36"/>
    </row>
    <row r="852" spans="3:9">
      <c r="C852" s="36"/>
      <c r="D852" s="36"/>
      <c r="E852" s="36"/>
      <c r="F852" s="36"/>
      <c r="G852" s="36"/>
      <c r="H852" s="36"/>
      <c r="I852" s="36"/>
    </row>
    <row r="853" spans="3:9">
      <c r="C853" s="36"/>
      <c r="D853" s="36"/>
      <c r="E853" s="36"/>
      <c r="F853" s="36"/>
      <c r="G853" s="36"/>
      <c r="H853" s="36"/>
      <c r="I853" s="36"/>
    </row>
    <row r="855" spans="2:9">
      <c r="B855" s="35" t="s">
        <v>331</v>
      </c>
      <c r="C855" s="36" t="str">
        <f>_xlfn.DISPIMG("图片 49",1)</f>
        <v>=DISPIMG("图片 49",1)</v>
      </c>
      <c r="D855" s="36"/>
      <c r="E855" s="36"/>
      <c r="F855" s="36"/>
      <c r="G855" s="36"/>
      <c r="H855" s="36"/>
      <c r="I855" s="36"/>
    </row>
    <row r="856" spans="3:9">
      <c r="C856" s="36"/>
      <c r="D856" s="36"/>
      <c r="E856" s="36"/>
      <c r="F856" s="36"/>
      <c r="G856" s="36"/>
      <c r="H856" s="36"/>
      <c r="I856" s="36"/>
    </row>
    <row r="857" spans="3:9">
      <c r="C857" s="36"/>
      <c r="D857" s="36"/>
      <c r="E857" s="36"/>
      <c r="F857" s="36"/>
      <c r="G857" s="36"/>
      <c r="H857" s="36"/>
      <c r="I857" s="36"/>
    </row>
    <row r="858" spans="3:9">
      <c r="C858" s="36"/>
      <c r="D858" s="36"/>
      <c r="E858" s="36"/>
      <c r="F858" s="36"/>
      <c r="G858" s="36"/>
      <c r="H858" s="36"/>
      <c r="I858" s="36"/>
    </row>
    <row r="859" spans="3:9">
      <c r="C859" s="36"/>
      <c r="D859" s="36"/>
      <c r="E859" s="36"/>
      <c r="F859" s="36"/>
      <c r="G859" s="36"/>
      <c r="H859" s="36"/>
      <c r="I859" s="36"/>
    </row>
    <row r="860" spans="3:9">
      <c r="C860" s="36"/>
      <c r="D860" s="36"/>
      <c r="E860" s="36"/>
      <c r="F860" s="36"/>
      <c r="G860" s="36"/>
      <c r="H860" s="36"/>
      <c r="I860" s="36"/>
    </row>
    <row r="861" spans="3:9">
      <c r="C861" s="36"/>
      <c r="D861" s="36"/>
      <c r="E861" s="36"/>
      <c r="F861" s="36"/>
      <c r="G861" s="36"/>
      <c r="H861" s="36"/>
      <c r="I861" s="36"/>
    </row>
    <row r="862" spans="3:9">
      <c r="C862" s="36"/>
      <c r="D862" s="36"/>
      <c r="E862" s="36"/>
      <c r="F862" s="36"/>
      <c r="G862" s="36"/>
      <c r="H862" s="36"/>
      <c r="I862" s="36"/>
    </row>
    <row r="863" spans="3:9">
      <c r="C863" s="36"/>
      <c r="D863" s="36"/>
      <c r="E863" s="36"/>
      <c r="F863" s="36"/>
      <c r="G863" s="36"/>
      <c r="H863" s="36"/>
      <c r="I863" s="36"/>
    </row>
    <row r="864" spans="3:9">
      <c r="C864" s="36"/>
      <c r="D864" s="36"/>
      <c r="E864" s="36"/>
      <c r="F864" s="36"/>
      <c r="G864" s="36"/>
      <c r="H864" s="36"/>
      <c r="I864" s="36"/>
    </row>
    <row r="865" spans="3:9">
      <c r="C865" s="36"/>
      <c r="D865" s="36"/>
      <c r="E865" s="36"/>
      <c r="F865" s="36"/>
      <c r="G865" s="36"/>
      <c r="H865" s="36"/>
      <c r="I865" s="36"/>
    </row>
    <row r="867" spans="2:9">
      <c r="B867" s="35" t="s">
        <v>334</v>
      </c>
      <c r="C867" s="36" t="str">
        <f>_xlfn.DISPIMG("图片 55",1)</f>
        <v>=DISPIMG("图片 55",1)</v>
      </c>
      <c r="D867" s="36"/>
      <c r="E867" s="36"/>
      <c r="F867" s="36"/>
      <c r="G867" s="36"/>
      <c r="H867" s="36"/>
      <c r="I867" s="36"/>
    </row>
    <row r="868" spans="3:9">
      <c r="C868" s="36"/>
      <c r="D868" s="36"/>
      <c r="E868" s="36"/>
      <c r="F868" s="36"/>
      <c r="G868" s="36"/>
      <c r="H868" s="36"/>
      <c r="I868" s="36"/>
    </row>
    <row r="869" spans="3:9">
      <c r="C869" s="36"/>
      <c r="D869" s="36"/>
      <c r="E869" s="36"/>
      <c r="F869" s="36"/>
      <c r="G869" s="36"/>
      <c r="H869" s="36"/>
      <c r="I869" s="36"/>
    </row>
    <row r="870" spans="3:9">
      <c r="C870" s="36"/>
      <c r="D870" s="36"/>
      <c r="E870" s="36"/>
      <c r="F870" s="36"/>
      <c r="G870" s="36"/>
      <c r="H870" s="36"/>
      <c r="I870" s="36"/>
    </row>
    <row r="871" spans="3:9">
      <c r="C871" s="36"/>
      <c r="D871" s="36"/>
      <c r="E871" s="36"/>
      <c r="F871" s="36"/>
      <c r="G871" s="36"/>
      <c r="H871" s="36"/>
      <c r="I871" s="36"/>
    </row>
    <row r="872" spans="3:9">
      <c r="C872" s="36"/>
      <c r="D872" s="36"/>
      <c r="E872" s="36"/>
      <c r="F872" s="36"/>
      <c r="G872" s="36"/>
      <c r="H872" s="36"/>
      <c r="I872" s="36"/>
    </row>
    <row r="873" spans="3:9">
      <c r="C873" s="36"/>
      <c r="D873" s="36"/>
      <c r="E873" s="36"/>
      <c r="F873" s="36"/>
      <c r="G873" s="36"/>
      <c r="H873" s="36"/>
      <c r="I873" s="36"/>
    </row>
    <row r="874" spans="3:9">
      <c r="C874" s="36"/>
      <c r="D874" s="36"/>
      <c r="E874" s="36"/>
      <c r="F874" s="36"/>
      <c r="G874" s="36"/>
      <c r="H874" s="36"/>
      <c r="I874" s="36"/>
    </row>
    <row r="875" spans="3:9">
      <c r="C875" s="36"/>
      <c r="D875" s="36"/>
      <c r="E875" s="36"/>
      <c r="F875" s="36"/>
      <c r="G875" s="36"/>
      <c r="H875" s="36"/>
      <c r="I875" s="36"/>
    </row>
    <row r="876" spans="3:9">
      <c r="C876" s="36"/>
      <c r="D876" s="36"/>
      <c r="E876" s="36"/>
      <c r="F876" s="36"/>
      <c r="G876" s="36"/>
      <c r="H876" s="36"/>
      <c r="I876" s="36"/>
    </row>
    <row r="877" spans="3:9">
      <c r="C877" s="36"/>
      <c r="D877" s="36"/>
      <c r="E877" s="36"/>
      <c r="F877" s="36"/>
      <c r="G877" s="36"/>
      <c r="H877" s="36"/>
      <c r="I877" s="36"/>
    </row>
    <row r="879" spans="2:9">
      <c r="B879" s="35" t="s">
        <v>337</v>
      </c>
      <c r="C879" s="36" t="str">
        <f>_xlfn.DISPIMG("图片 5",1)</f>
        <v>=DISPIMG("图片 5",1)</v>
      </c>
      <c r="D879" s="36"/>
      <c r="E879" s="36"/>
      <c r="F879" s="36"/>
      <c r="G879" s="36"/>
      <c r="H879" s="36"/>
      <c r="I879" s="36"/>
    </row>
    <row r="880" spans="3:9">
      <c r="C880" s="36"/>
      <c r="D880" s="36"/>
      <c r="E880" s="36"/>
      <c r="F880" s="36"/>
      <c r="G880" s="36"/>
      <c r="H880" s="36"/>
      <c r="I880" s="36"/>
    </row>
    <row r="881" spans="3:9">
      <c r="C881" s="36"/>
      <c r="D881" s="36"/>
      <c r="E881" s="36"/>
      <c r="F881" s="36"/>
      <c r="G881" s="36"/>
      <c r="H881" s="36"/>
      <c r="I881" s="36"/>
    </row>
    <row r="882" spans="3:9">
      <c r="C882" s="36"/>
      <c r="D882" s="36"/>
      <c r="E882" s="36"/>
      <c r="F882" s="36"/>
      <c r="G882" s="36"/>
      <c r="H882" s="36"/>
      <c r="I882" s="36"/>
    </row>
    <row r="883" spans="3:9">
      <c r="C883" s="36"/>
      <c r="D883" s="36"/>
      <c r="E883" s="36"/>
      <c r="F883" s="36"/>
      <c r="G883" s="36"/>
      <c r="H883" s="36"/>
      <c r="I883" s="36"/>
    </row>
    <row r="884" spans="3:9">
      <c r="C884" s="36"/>
      <c r="D884" s="36"/>
      <c r="E884" s="36"/>
      <c r="F884" s="36"/>
      <c r="G884" s="36"/>
      <c r="H884" s="36"/>
      <c r="I884" s="36"/>
    </row>
    <row r="885" spans="3:9">
      <c r="C885" s="36"/>
      <c r="D885" s="36"/>
      <c r="E885" s="36"/>
      <c r="F885" s="36"/>
      <c r="G885" s="36"/>
      <c r="H885" s="36"/>
      <c r="I885" s="36"/>
    </row>
    <row r="886" spans="3:9">
      <c r="C886" s="36"/>
      <c r="D886" s="36"/>
      <c r="E886" s="36"/>
      <c r="F886" s="36"/>
      <c r="G886" s="36"/>
      <c r="H886" s="36"/>
      <c r="I886" s="36"/>
    </row>
    <row r="887" spans="3:9">
      <c r="C887" s="36"/>
      <c r="D887" s="36"/>
      <c r="E887" s="36"/>
      <c r="F887" s="36"/>
      <c r="G887" s="36"/>
      <c r="H887" s="36"/>
      <c r="I887" s="36"/>
    </row>
    <row r="888" spans="3:9">
      <c r="C888" s="36"/>
      <c r="D888" s="36"/>
      <c r="E888" s="36"/>
      <c r="F888" s="36"/>
      <c r="G888" s="36"/>
      <c r="H888" s="36"/>
      <c r="I888" s="36"/>
    </row>
    <row r="889" spans="3:9">
      <c r="C889" s="36"/>
      <c r="D889" s="36"/>
      <c r="E889" s="36"/>
      <c r="F889" s="36"/>
      <c r="G889" s="36"/>
      <c r="H889" s="36"/>
      <c r="I889" s="36"/>
    </row>
    <row r="891" spans="2:9">
      <c r="B891" s="35" t="s">
        <v>341</v>
      </c>
      <c r="C891" s="36"/>
      <c r="D891" s="36"/>
      <c r="E891" s="36"/>
      <c r="F891" s="36"/>
      <c r="G891" s="36"/>
      <c r="H891" s="36"/>
      <c r="I891" s="36"/>
    </row>
    <row r="892" spans="3:9">
      <c r="C892" s="36"/>
      <c r="D892" s="36"/>
      <c r="E892" s="36"/>
      <c r="F892" s="36"/>
      <c r="G892" s="36"/>
      <c r="H892" s="36"/>
      <c r="I892" s="36"/>
    </row>
    <row r="893" spans="3:9">
      <c r="C893" s="36"/>
      <c r="D893" s="36"/>
      <c r="E893" s="36"/>
      <c r="F893" s="36"/>
      <c r="G893" s="36"/>
      <c r="H893" s="36"/>
      <c r="I893" s="36"/>
    </row>
    <row r="894" spans="3:9">
      <c r="C894" s="36"/>
      <c r="D894" s="36"/>
      <c r="E894" s="36"/>
      <c r="F894" s="36"/>
      <c r="G894" s="36"/>
      <c r="H894" s="36"/>
      <c r="I894" s="36"/>
    </row>
    <row r="895" spans="3:9">
      <c r="C895" s="36"/>
      <c r="D895" s="36"/>
      <c r="E895" s="36"/>
      <c r="F895" s="36"/>
      <c r="G895" s="36"/>
      <c r="H895" s="36"/>
      <c r="I895" s="36"/>
    </row>
    <row r="896" spans="3:9">
      <c r="C896" s="36"/>
      <c r="D896" s="36"/>
      <c r="E896" s="36"/>
      <c r="F896" s="36"/>
      <c r="G896" s="36"/>
      <c r="H896" s="36"/>
      <c r="I896" s="36"/>
    </row>
    <row r="897" spans="3:9">
      <c r="C897" s="36"/>
      <c r="D897" s="36"/>
      <c r="E897" s="36"/>
      <c r="F897" s="36"/>
      <c r="G897" s="36"/>
      <c r="H897" s="36"/>
      <c r="I897" s="36"/>
    </row>
    <row r="898" spans="3:9">
      <c r="C898" s="36"/>
      <c r="D898" s="36"/>
      <c r="E898" s="36"/>
      <c r="F898" s="36"/>
      <c r="G898" s="36"/>
      <c r="H898" s="36"/>
      <c r="I898" s="36"/>
    </row>
    <row r="899" spans="3:9">
      <c r="C899" s="36"/>
      <c r="D899" s="36"/>
      <c r="E899" s="36"/>
      <c r="F899" s="36"/>
      <c r="G899" s="36"/>
      <c r="H899" s="36"/>
      <c r="I899" s="36"/>
    </row>
    <row r="900" spans="3:9">
      <c r="C900" s="36"/>
      <c r="D900" s="36"/>
      <c r="E900" s="36"/>
      <c r="F900" s="36"/>
      <c r="G900" s="36"/>
      <c r="H900" s="36"/>
      <c r="I900" s="36"/>
    </row>
    <row r="901" spans="3:9">
      <c r="C901" s="36"/>
      <c r="D901" s="36"/>
      <c r="E901" s="36"/>
      <c r="F901" s="36"/>
      <c r="G901" s="36"/>
      <c r="H901" s="36"/>
      <c r="I901" s="36"/>
    </row>
    <row r="903" spans="2:9">
      <c r="B903" s="35" t="s">
        <v>344</v>
      </c>
      <c r="C903" s="36"/>
      <c r="D903" s="36"/>
      <c r="E903" s="36"/>
      <c r="F903" s="36"/>
      <c r="G903" s="36"/>
      <c r="H903" s="36"/>
      <c r="I903" s="36"/>
    </row>
    <row r="904" spans="3:9">
      <c r="C904" s="36"/>
      <c r="D904" s="36"/>
      <c r="E904" s="36"/>
      <c r="F904" s="36"/>
      <c r="G904" s="36"/>
      <c r="H904" s="36"/>
      <c r="I904" s="36"/>
    </row>
    <row r="905" spans="3:9">
      <c r="C905" s="36"/>
      <c r="D905" s="36"/>
      <c r="E905" s="36"/>
      <c r="F905" s="36"/>
      <c r="G905" s="36"/>
      <c r="H905" s="36"/>
      <c r="I905" s="36"/>
    </row>
    <row r="906" spans="3:9">
      <c r="C906" s="36"/>
      <c r="D906" s="36"/>
      <c r="E906" s="36"/>
      <c r="F906" s="36"/>
      <c r="G906" s="36"/>
      <c r="H906" s="36"/>
      <c r="I906" s="36"/>
    </row>
    <row r="907" spans="3:9">
      <c r="C907" s="36"/>
      <c r="D907" s="36"/>
      <c r="E907" s="36"/>
      <c r="F907" s="36"/>
      <c r="G907" s="36"/>
      <c r="H907" s="36"/>
      <c r="I907" s="36"/>
    </row>
    <row r="908" spans="3:9">
      <c r="C908" s="36"/>
      <c r="D908" s="36"/>
      <c r="E908" s="36"/>
      <c r="F908" s="36"/>
      <c r="G908" s="36"/>
      <c r="H908" s="36"/>
      <c r="I908" s="36"/>
    </row>
    <row r="909" spans="3:9">
      <c r="C909" s="36"/>
      <c r="D909" s="36"/>
      <c r="E909" s="36"/>
      <c r="F909" s="36"/>
      <c r="G909" s="36"/>
      <c r="H909" s="36"/>
      <c r="I909" s="36"/>
    </row>
    <row r="910" spans="3:9">
      <c r="C910" s="36"/>
      <c r="D910" s="36"/>
      <c r="E910" s="36"/>
      <c r="F910" s="36"/>
      <c r="G910" s="36"/>
      <c r="H910" s="36"/>
      <c r="I910" s="36"/>
    </row>
    <row r="911" spans="3:9">
      <c r="C911" s="36"/>
      <c r="D911" s="36"/>
      <c r="E911" s="36"/>
      <c r="F911" s="36"/>
      <c r="G911" s="36"/>
      <c r="H911" s="36"/>
      <c r="I911" s="36"/>
    </row>
    <row r="912" spans="3:9">
      <c r="C912" s="36"/>
      <c r="D912" s="36"/>
      <c r="E912" s="36"/>
      <c r="F912" s="36"/>
      <c r="G912" s="36"/>
      <c r="H912" s="36"/>
      <c r="I912" s="36"/>
    </row>
    <row r="913" spans="3:9">
      <c r="C913" s="36"/>
      <c r="D913" s="36"/>
      <c r="E913" s="36"/>
      <c r="F913" s="36"/>
      <c r="G913" s="36"/>
      <c r="H913" s="36"/>
      <c r="I913" s="36"/>
    </row>
    <row r="915" spans="2:9">
      <c r="B915" s="35" t="s">
        <v>347</v>
      </c>
      <c r="C915" s="36"/>
      <c r="D915" s="36"/>
      <c r="E915" s="36"/>
      <c r="F915" s="36"/>
      <c r="G915" s="36"/>
      <c r="H915" s="36"/>
      <c r="I915" s="36"/>
    </row>
    <row r="916" spans="3:9">
      <c r="C916" s="36"/>
      <c r="D916" s="36"/>
      <c r="E916" s="36"/>
      <c r="F916" s="36"/>
      <c r="G916" s="36"/>
      <c r="H916" s="36"/>
      <c r="I916" s="36"/>
    </row>
    <row r="917" spans="3:9">
      <c r="C917" s="36"/>
      <c r="D917" s="36"/>
      <c r="E917" s="36"/>
      <c r="F917" s="36"/>
      <c r="G917" s="36"/>
      <c r="H917" s="36"/>
      <c r="I917" s="36"/>
    </row>
    <row r="918" spans="3:9">
      <c r="C918" s="36"/>
      <c r="D918" s="36"/>
      <c r="E918" s="36"/>
      <c r="F918" s="36"/>
      <c r="G918" s="36"/>
      <c r="H918" s="36"/>
      <c r="I918" s="36"/>
    </row>
    <row r="919" spans="3:9">
      <c r="C919" s="36"/>
      <c r="D919" s="36"/>
      <c r="E919" s="36"/>
      <c r="F919" s="36"/>
      <c r="G919" s="36"/>
      <c r="H919" s="36"/>
      <c r="I919" s="36"/>
    </row>
    <row r="920" spans="3:9">
      <c r="C920" s="36"/>
      <c r="D920" s="36"/>
      <c r="E920" s="36"/>
      <c r="F920" s="36"/>
      <c r="G920" s="36"/>
      <c r="H920" s="36"/>
      <c r="I920" s="36"/>
    </row>
    <row r="921" spans="3:9">
      <c r="C921" s="36"/>
      <c r="D921" s="36"/>
      <c r="E921" s="36"/>
      <c r="F921" s="36"/>
      <c r="G921" s="36"/>
      <c r="H921" s="36"/>
      <c r="I921" s="36"/>
    </row>
    <row r="922" spans="3:9">
      <c r="C922" s="36"/>
      <c r="D922" s="36"/>
      <c r="E922" s="36"/>
      <c r="F922" s="36"/>
      <c r="G922" s="36"/>
      <c r="H922" s="36"/>
      <c r="I922" s="36"/>
    </row>
    <row r="923" spans="3:9">
      <c r="C923" s="36"/>
      <c r="D923" s="36"/>
      <c r="E923" s="36"/>
      <c r="F923" s="36"/>
      <c r="G923" s="36"/>
      <c r="H923" s="36"/>
      <c r="I923" s="36"/>
    </row>
    <row r="924" spans="3:9">
      <c r="C924" s="36"/>
      <c r="D924" s="36"/>
      <c r="E924" s="36"/>
      <c r="F924" s="36"/>
      <c r="G924" s="36"/>
      <c r="H924" s="36"/>
      <c r="I924" s="36"/>
    </row>
    <row r="925" spans="3:9">
      <c r="C925" s="36"/>
      <c r="D925" s="36"/>
      <c r="E925" s="36"/>
      <c r="F925" s="36"/>
      <c r="G925" s="36"/>
      <c r="H925" s="36"/>
      <c r="I925" s="36"/>
    </row>
    <row r="927" spans="2:9">
      <c r="B927" s="35" t="s">
        <v>350</v>
      </c>
      <c r="C927" s="36"/>
      <c r="D927" s="36"/>
      <c r="E927" s="36"/>
      <c r="F927" s="36"/>
      <c r="G927" s="36"/>
      <c r="H927" s="36"/>
      <c r="I927" s="36"/>
    </row>
    <row r="928" spans="3:9">
      <c r="C928" s="36"/>
      <c r="D928" s="36"/>
      <c r="E928" s="36"/>
      <c r="F928" s="36"/>
      <c r="G928" s="36"/>
      <c r="H928" s="36"/>
      <c r="I928" s="36"/>
    </row>
    <row r="929" spans="3:9">
      <c r="C929" s="36"/>
      <c r="D929" s="36"/>
      <c r="E929" s="36"/>
      <c r="F929" s="36"/>
      <c r="G929" s="36"/>
      <c r="H929" s="36"/>
      <c r="I929" s="36"/>
    </row>
    <row r="930" spans="3:9">
      <c r="C930" s="36"/>
      <c r="D930" s="36"/>
      <c r="E930" s="36"/>
      <c r="F930" s="36"/>
      <c r="G930" s="36"/>
      <c r="H930" s="36"/>
      <c r="I930" s="36"/>
    </row>
    <row r="931" spans="3:9">
      <c r="C931" s="36"/>
      <c r="D931" s="36"/>
      <c r="E931" s="36"/>
      <c r="F931" s="36"/>
      <c r="G931" s="36"/>
      <c r="H931" s="36"/>
      <c r="I931" s="36"/>
    </row>
    <row r="932" spans="3:9">
      <c r="C932" s="36"/>
      <c r="D932" s="36"/>
      <c r="E932" s="36"/>
      <c r="F932" s="36"/>
      <c r="G932" s="36"/>
      <c r="H932" s="36"/>
      <c r="I932" s="36"/>
    </row>
    <row r="933" spans="3:9">
      <c r="C933" s="36"/>
      <c r="D933" s="36"/>
      <c r="E933" s="36"/>
      <c r="F933" s="36"/>
      <c r="G933" s="36"/>
      <c r="H933" s="36"/>
      <c r="I933" s="36"/>
    </row>
    <row r="934" spans="3:9">
      <c r="C934" s="36"/>
      <c r="D934" s="36"/>
      <c r="E934" s="36"/>
      <c r="F934" s="36"/>
      <c r="G934" s="36"/>
      <c r="H934" s="36"/>
      <c r="I934" s="36"/>
    </row>
    <row r="935" spans="3:9">
      <c r="C935" s="36"/>
      <c r="D935" s="36"/>
      <c r="E935" s="36"/>
      <c r="F935" s="36"/>
      <c r="G935" s="36"/>
      <c r="H935" s="36"/>
      <c r="I935" s="36"/>
    </row>
    <row r="936" spans="3:9">
      <c r="C936" s="36"/>
      <c r="D936" s="36"/>
      <c r="E936" s="36"/>
      <c r="F936" s="36"/>
      <c r="G936" s="36"/>
      <c r="H936" s="36"/>
      <c r="I936" s="36"/>
    </row>
    <row r="937" spans="3:9">
      <c r="C937" s="36"/>
      <c r="D937" s="36"/>
      <c r="E937" s="36"/>
      <c r="F937" s="36"/>
      <c r="G937" s="36"/>
      <c r="H937" s="36"/>
      <c r="I937" s="36"/>
    </row>
    <row r="939" spans="2:9">
      <c r="B939" s="35" t="s">
        <v>354</v>
      </c>
      <c r="C939" s="36"/>
      <c r="D939" s="36"/>
      <c r="E939" s="36"/>
      <c r="F939" s="36"/>
      <c r="G939" s="36"/>
      <c r="H939" s="36"/>
      <c r="I939" s="36"/>
    </row>
    <row r="940" spans="3:9">
      <c r="C940" s="36"/>
      <c r="D940" s="36"/>
      <c r="E940" s="36"/>
      <c r="F940" s="36"/>
      <c r="G940" s="36"/>
      <c r="H940" s="36"/>
      <c r="I940" s="36"/>
    </row>
    <row r="941" spans="3:9">
      <c r="C941" s="36"/>
      <c r="D941" s="36"/>
      <c r="E941" s="36"/>
      <c r="F941" s="36"/>
      <c r="G941" s="36"/>
      <c r="H941" s="36"/>
      <c r="I941" s="36"/>
    </row>
    <row r="942" spans="3:9">
      <c r="C942" s="36"/>
      <c r="D942" s="36"/>
      <c r="E942" s="36"/>
      <c r="F942" s="36"/>
      <c r="G942" s="36"/>
      <c r="H942" s="36"/>
      <c r="I942" s="36"/>
    </row>
    <row r="943" spans="3:9">
      <c r="C943" s="36"/>
      <c r="D943" s="36"/>
      <c r="E943" s="36"/>
      <c r="F943" s="36"/>
      <c r="G943" s="36"/>
      <c r="H943" s="36"/>
      <c r="I943" s="36"/>
    </row>
    <row r="944" spans="3:9">
      <c r="C944" s="36"/>
      <c r="D944" s="36"/>
      <c r="E944" s="36"/>
      <c r="F944" s="36"/>
      <c r="G944" s="36"/>
      <c r="H944" s="36"/>
      <c r="I944" s="36"/>
    </row>
    <row r="945" spans="3:9">
      <c r="C945" s="36"/>
      <c r="D945" s="36"/>
      <c r="E945" s="36"/>
      <c r="F945" s="36"/>
      <c r="G945" s="36"/>
      <c r="H945" s="36"/>
      <c r="I945" s="36"/>
    </row>
    <row r="946" spans="3:9">
      <c r="C946" s="36"/>
      <c r="D946" s="36"/>
      <c r="E946" s="36"/>
      <c r="F946" s="36"/>
      <c r="G946" s="36"/>
      <c r="H946" s="36"/>
      <c r="I946" s="36"/>
    </row>
    <row r="947" spans="3:9">
      <c r="C947" s="36"/>
      <c r="D947" s="36"/>
      <c r="E947" s="36"/>
      <c r="F947" s="36"/>
      <c r="G947" s="36"/>
      <c r="H947" s="36"/>
      <c r="I947" s="36"/>
    </row>
    <row r="948" spans="3:9">
      <c r="C948" s="36"/>
      <c r="D948" s="36"/>
      <c r="E948" s="36"/>
      <c r="F948" s="36"/>
      <c r="G948" s="36"/>
      <c r="H948" s="36"/>
      <c r="I948" s="36"/>
    </row>
    <row r="949" spans="3:9">
      <c r="C949" s="36"/>
      <c r="D949" s="36"/>
      <c r="E949" s="36"/>
      <c r="F949" s="36"/>
      <c r="G949" s="36"/>
      <c r="H949" s="36"/>
      <c r="I949" s="36"/>
    </row>
    <row r="951" spans="2:9">
      <c r="B951" s="35" t="s">
        <v>358</v>
      </c>
      <c r="C951" s="36"/>
      <c r="D951" s="36"/>
      <c r="E951" s="36"/>
      <c r="F951" s="36"/>
      <c r="G951" s="36"/>
      <c r="H951" s="36"/>
      <c r="I951" s="36"/>
    </row>
    <row r="952" spans="3:9">
      <c r="C952" s="36"/>
      <c r="D952" s="36"/>
      <c r="E952" s="36"/>
      <c r="F952" s="36"/>
      <c r="G952" s="36"/>
      <c r="H952" s="36"/>
      <c r="I952" s="36"/>
    </row>
    <row r="953" spans="3:9">
      <c r="C953" s="36"/>
      <c r="D953" s="36"/>
      <c r="E953" s="36"/>
      <c r="F953" s="36"/>
      <c r="G953" s="36"/>
      <c r="H953" s="36"/>
      <c r="I953" s="36"/>
    </row>
    <row r="954" spans="3:9">
      <c r="C954" s="36"/>
      <c r="D954" s="36"/>
      <c r="E954" s="36"/>
      <c r="F954" s="36"/>
      <c r="G954" s="36"/>
      <c r="H954" s="36"/>
      <c r="I954" s="36"/>
    </row>
    <row r="955" spans="3:9">
      <c r="C955" s="36"/>
      <c r="D955" s="36"/>
      <c r="E955" s="36"/>
      <c r="F955" s="36"/>
      <c r="G955" s="36"/>
      <c r="H955" s="36"/>
      <c r="I955" s="36"/>
    </row>
    <row r="956" spans="3:9">
      <c r="C956" s="36"/>
      <c r="D956" s="36"/>
      <c r="E956" s="36"/>
      <c r="F956" s="36"/>
      <c r="G956" s="36"/>
      <c r="H956" s="36"/>
      <c r="I956" s="36"/>
    </row>
    <row r="957" spans="3:9">
      <c r="C957" s="36"/>
      <c r="D957" s="36"/>
      <c r="E957" s="36"/>
      <c r="F957" s="36"/>
      <c r="G957" s="36"/>
      <c r="H957" s="36"/>
      <c r="I957" s="36"/>
    </row>
    <row r="958" spans="3:9">
      <c r="C958" s="36"/>
      <c r="D958" s="36"/>
      <c r="E958" s="36"/>
      <c r="F958" s="36"/>
      <c r="G958" s="36"/>
      <c r="H958" s="36"/>
      <c r="I958" s="36"/>
    </row>
    <row r="959" spans="3:9">
      <c r="C959" s="36"/>
      <c r="D959" s="36"/>
      <c r="E959" s="36"/>
      <c r="F959" s="36"/>
      <c r="G959" s="36"/>
      <c r="H959" s="36"/>
      <c r="I959" s="36"/>
    </row>
    <row r="960" spans="3:9">
      <c r="C960" s="36"/>
      <c r="D960" s="36"/>
      <c r="E960" s="36"/>
      <c r="F960" s="36"/>
      <c r="G960" s="36"/>
      <c r="H960" s="36"/>
      <c r="I960" s="36"/>
    </row>
    <row r="961" spans="3:9">
      <c r="C961" s="36"/>
      <c r="D961" s="36"/>
      <c r="E961" s="36"/>
      <c r="F961" s="36"/>
      <c r="G961" s="36"/>
      <c r="H961" s="36"/>
      <c r="I961" s="36"/>
    </row>
    <row r="963" spans="2:9">
      <c r="B963" s="35" t="s">
        <v>363</v>
      </c>
      <c r="C963" s="36"/>
      <c r="D963" s="36"/>
      <c r="E963" s="36"/>
      <c r="F963" s="36"/>
      <c r="G963" s="36"/>
      <c r="H963" s="36"/>
      <c r="I963" s="36"/>
    </row>
    <row r="964" spans="3:9">
      <c r="C964" s="36"/>
      <c r="D964" s="36"/>
      <c r="E964" s="36"/>
      <c r="F964" s="36"/>
      <c r="G964" s="36"/>
      <c r="H964" s="36"/>
      <c r="I964" s="36"/>
    </row>
    <row r="965" spans="3:9">
      <c r="C965" s="36"/>
      <c r="D965" s="36"/>
      <c r="E965" s="36"/>
      <c r="F965" s="36"/>
      <c r="G965" s="36"/>
      <c r="H965" s="36"/>
      <c r="I965" s="36"/>
    </row>
    <row r="966" spans="3:9">
      <c r="C966" s="36"/>
      <c r="D966" s="36"/>
      <c r="E966" s="36"/>
      <c r="F966" s="36"/>
      <c r="G966" s="36"/>
      <c r="H966" s="36"/>
      <c r="I966" s="36"/>
    </row>
    <row r="967" spans="3:9">
      <c r="C967" s="36"/>
      <c r="D967" s="36"/>
      <c r="E967" s="36"/>
      <c r="F967" s="36"/>
      <c r="G967" s="36"/>
      <c r="H967" s="36"/>
      <c r="I967" s="36"/>
    </row>
    <row r="968" spans="3:9">
      <c r="C968" s="36"/>
      <c r="D968" s="36"/>
      <c r="E968" s="36"/>
      <c r="F968" s="36"/>
      <c r="G968" s="36"/>
      <c r="H968" s="36"/>
      <c r="I968" s="36"/>
    </row>
    <row r="969" spans="3:9">
      <c r="C969" s="36"/>
      <c r="D969" s="36"/>
      <c r="E969" s="36"/>
      <c r="F969" s="36"/>
      <c r="G969" s="36"/>
      <c r="H969" s="36"/>
      <c r="I969" s="36"/>
    </row>
    <row r="970" spans="3:9">
      <c r="C970" s="36"/>
      <c r="D970" s="36"/>
      <c r="E970" s="36"/>
      <c r="F970" s="36"/>
      <c r="G970" s="36"/>
      <c r="H970" s="36"/>
      <c r="I970" s="36"/>
    </row>
    <row r="971" spans="3:9">
      <c r="C971" s="36"/>
      <c r="D971" s="36"/>
      <c r="E971" s="36"/>
      <c r="F971" s="36"/>
      <c r="G971" s="36"/>
      <c r="H971" s="36"/>
      <c r="I971" s="36"/>
    </row>
    <row r="972" spans="3:9">
      <c r="C972" s="36"/>
      <c r="D972" s="36"/>
      <c r="E972" s="36"/>
      <c r="F972" s="36"/>
      <c r="G972" s="36"/>
      <c r="H972" s="36"/>
      <c r="I972" s="36"/>
    </row>
    <row r="973" spans="3:9">
      <c r="C973" s="36"/>
      <c r="D973" s="36"/>
      <c r="E973" s="36"/>
      <c r="F973" s="36"/>
      <c r="G973" s="36"/>
      <c r="H973" s="36"/>
      <c r="I973" s="36"/>
    </row>
    <row r="975" spans="2:9">
      <c r="B975" s="35" t="s">
        <v>367</v>
      </c>
      <c r="C975" s="36"/>
      <c r="D975" s="36"/>
      <c r="E975" s="36"/>
      <c r="F975" s="36"/>
      <c r="G975" s="36"/>
      <c r="H975" s="36"/>
      <c r="I975" s="36"/>
    </row>
    <row r="976" spans="3:9">
      <c r="C976" s="36"/>
      <c r="D976" s="36"/>
      <c r="E976" s="36"/>
      <c r="F976" s="36"/>
      <c r="G976" s="36"/>
      <c r="H976" s="36"/>
      <c r="I976" s="36"/>
    </row>
    <row r="977" spans="3:9">
      <c r="C977" s="36"/>
      <c r="D977" s="36"/>
      <c r="E977" s="36"/>
      <c r="F977" s="36"/>
      <c r="G977" s="36"/>
      <c r="H977" s="36"/>
      <c r="I977" s="36"/>
    </row>
    <row r="978" spans="3:9">
      <c r="C978" s="36"/>
      <c r="D978" s="36"/>
      <c r="E978" s="36"/>
      <c r="F978" s="36"/>
      <c r="G978" s="36"/>
      <c r="H978" s="36"/>
      <c r="I978" s="36"/>
    </row>
    <row r="979" spans="3:9">
      <c r="C979" s="36"/>
      <c r="D979" s="36"/>
      <c r="E979" s="36"/>
      <c r="F979" s="36"/>
      <c r="G979" s="36"/>
      <c r="H979" s="36"/>
      <c r="I979" s="36"/>
    </row>
    <row r="980" spans="3:9">
      <c r="C980" s="36"/>
      <c r="D980" s="36"/>
      <c r="E980" s="36"/>
      <c r="F980" s="36"/>
      <c r="G980" s="36"/>
      <c r="H980" s="36"/>
      <c r="I980" s="36"/>
    </row>
    <row r="981" spans="3:9">
      <c r="C981" s="36"/>
      <c r="D981" s="36"/>
      <c r="E981" s="36"/>
      <c r="F981" s="36"/>
      <c r="G981" s="36"/>
      <c r="H981" s="36"/>
      <c r="I981" s="36"/>
    </row>
    <row r="982" spans="3:9">
      <c r="C982" s="36"/>
      <c r="D982" s="36"/>
      <c r="E982" s="36"/>
      <c r="F982" s="36"/>
      <c r="G982" s="36"/>
      <c r="H982" s="36"/>
      <c r="I982" s="36"/>
    </row>
    <row r="983" spans="3:9">
      <c r="C983" s="36"/>
      <c r="D983" s="36"/>
      <c r="E983" s="36"/>
      <c r="F983" s="36"/>
      <c r="G983" s="36"/>
      <c r="H983" s="36"/>
      <c r="I983" s="36"/>
    </row>
    <row r="984" spans="3:9">
      <c r="C984" s="36"/>
      <c r="D984" s="36"/>
      <c r="E984" s="36"/>
      <c r="F984" s="36"/>
      <c r="G984" s="36"/>
      <c r="H984" s="36"/>
      <c r="I984" s="36"/>
    </row>
    <row r="985" spans="3:9">
      <c r="C985" s="36"/>
      <c r="D985" s="36"/>
      <c r="E985" s="36"/>
      <c r="F985" s="36"/>
      <c r="G985" s="36"/>
      <c r="H985" s="36"/>
      <c r="I985" s="36"/>
    </row>
    <row r="987" spans="2:9">
      <c r="B987" s="35" t="s">
        <v>371</v>
      </c>
      <c r="C987" s="36"/>
      <c r="D987" s="36"/>
      <c r="E987" s="36"/>
      <c r="F987" s="36"/>
      <c r="G987" s="36"/>
      <c r="H987" s="36"/>
      <c r="I987" s="36"/>
    </row>
    <row r="988" spans="3:9">
      <c r="C988" s="36"/>
      <c r="D988" s="36"/>
      <c r="E988" s="36"/>
      <c r="F988" s="36"/>
      <c r="G988" s="36"/>
      <c r="H988" s="36"/>
      <c r="I988" s="36"/>
    </row>
    <row r="989" spans="3:9">
      <c r="C989" s="36"/>
      <c r="D989" s="36"/>
      <c r="E989" s="36"/>
      <c r="F989" s="36"/>
      <c r="G989" s="36"/>
      <c r="H989" s="36"/>
      <c r="I989" s="36"/>
    </row>
    <row r="990" spans="3:9">
      <c r="C990" s="36"/>
      <c r="D990" s="36"/>
      <c r="E990" s="36"/>
      <c r="F990" s="36"/>
      <c r="G990" s="36"/>
      <c r="H990" s="36"/>
      <c r="I990" s="36"/>
    </row>
    <row r="991" spans="3:9">
      <c r="C991" s="36"/>
      <c r="D991" s="36"/>
      <c r="E991" s="36"/>
      <c r="F991" s="36"/>
      <c r="G991" s="36"/>
      <c r="H991" s="36"/>
      <c r="I991" s="36"/>
    </row>
    <row r="992" spans="3:9">
      <c r="C992" s="36"/>
      <c r="D992" s="36"/>
      <c r="E992" s="36"/>
      <c r="F992" s="36"/>
      <c r="G992" s="36"/>
      <c r="H992" s="36"/>
      <c r="I992" s="36"/>
    </row>
    <row r="993" spans="3:9">
      <c r="C993" s="36"/>
      <c r="D993" s="36"/>
      <c r="E993" s="36"/>
      <c r="F993" s="36"/>
      <c r="G993" s="36"/>
      <c r="H993" s="36"/>
      <c r="I993" s="36"/>
    </row>
    <row r="994" spans="3:9">
      <c r="C994" s="36"/>
      <c r="D994" s="36"/>
      <c r="E994" s="36"/>
      <c r="F994" s="36"/>
      <c r="G994" s="36"/>
      <c r="H994" s="36"/>
      <c r="I994" s="36"/>
    </row>
    <row r="995" spans="3:9">
      <c r="C995" s="36"/>
      <c r="D995" s="36"/>
      <c r="E995" s="36"/>
      <c r="F995" s="36"/>
      <c r="G995" s="36"/>
      <c r="H995" s="36"/>
      <c r="I995" s="36"/>
    </row>
    <row r="996" spans="3:9">
      <c r="C996" s="36"/>
      <c r="D996" s="36"/>
      <c r="E996" s="36"/>
      <c r="F996" s="36"/>
      <c r="G996" s="36"/>
      <c r="H996" s="36"/>
      <c r="I996" s="36"/>
    </row>
    <row r="997" spans="3:9">
      <c r="C997" s="36"/>
      <c r="D997" s="36"/>
      <c r="E997" s="36"/>
      <c r="F997" s="36"/>
      <c r="G997" s="36"/>
      <c r="H997" s="36"/>
      <c r="I997" s="36"/>
    </row>
    <row r="999" spans="2:9">
      <c r="B999" s="35" t="s">
        <v>376</v>
      </c>
      <c r="C999" s="36"/>
      <c r="D999" s="36"/>
      <c r="E999" s="36"/>
      <c r="F999" s="36"/>
      <c r="G999" s="36"/>
      <c r="H999" s="36"/>
      <c r="I999" s="36"/>
    </row>
    <row r="1000" spans="3:9">
      <c r="C1000" s="36"/>
      <c r="D1000" s="36"/>
      <c r="E1000" s="36"/>
      <c r="F1000" s="36"/>
      <c r="G1000" s="36"/>
      <c r="H1000" s="36"/>
      <c r="I1000" s="36"/>
    </row>
    <row r="1001" spans="3:9">
      <c r="C1001" s="36"/>
      <c r="D1001" s="36"/>
      <c r="E1001" s="36"/>
      <c r="F1001" s="36"/>
      <c r="G1001" s="36"/>
      <c r="H1001" s="36"/>
      <c r="I1001" s="36"/>
    </row>
    <row r="1002" spans="3:9">
      <c r="C1002" s="36"/>
      <c r="D1002" s="36"/>
      <c r="E1002" s="36"/>
      <c r="F1002" s="36"/>
      <c r="G1002" s="36"/>
      <c r="H1002" s="36"/>
      <c r="I1002" s="36"/>
    </row>
    <row r="1003" spans="3:9">
      <c r="C1003" s="36"/>
      <c r="D1003" s="36"/>
      <c r="E1003" s="36"/>
      <c r="F1003" s="36"/>
      <c r="G1003" s="36"/>
      <c r="H1003" s="36"/>
      <c r="I1003" s="36"/>
    </row>
    <row r="1004" spans="3:9">
      <c r="C1004" s="36"/>
      <c r="D1004" s="36"/>
      <c r="E1004" s="36"/>
      <c r="F1004" s="36"/>
      <c r="G1004" s="36"/>
      <c r="H1004" s="36"/>
      <c r="I1004" s="36"/>
    </row>
    <row r="1005" spans="3:9">
      <c r="C1005" s="36"/>
      <c r="D1005" s="36"/>
      <c r="E1005" s="36"/>
      <c r="F1005" s="36"/>
      <c r="G1005" s="36"/>
      <c r="H1005" s="36"/>
      <c r="I1005" s="36"/>
    </row>
    <row r="1006" spans="3:9">
      <c r="C1006" s="36"/>
      <c r="D1006" s="36"/>
      <c r="E1006" s="36"/>
      <c r="F1006" s="36"/>
      <c r="G1006" s="36"/>
      <c r="H1006" s="36"/>
      <c r="I1006" s="36"/>
    </row>
    <row r="1007" spans="3:9">
      <c r="C1007" s="36"/>
      <c r="D1007" s="36"/>
      <c r="E1007" s="36"/>
      <c r="F1007" s="36"/>
      <c r="G1007" s="36"/>
      <c r="H1007" s="36"/>
      <c r="I1007" s="36"/>
    </row>
    <row r="1008" spans="3:9">
      <c r="C1008" s="36"/>
      <c r="D1008" s="36"/>
      <c r="E1008" s="36"/>
      <c r="F1008" s="36"/>
      <c r="G1008" s="36"/>
      <c r="H1008" s="36"/>
      <c r="I1008" s="36"/>
    </row>
    <row r="1009" spans="3:9">
      <c r="C1009" s="36"/>
      <c r="D1009" s="36"/>
      <c r="E1009" s="36"/>
      <c r="F1009" s="36"/>
      <c r="G1009" s="36"/>
      <c r="H1009" s="36"/>
      <c r="I1009" s="36"/>
    </row>
    <row r="1011" spans="2:9">
      <c r="B1011" s="35" t="s">
        <v>381</v>
      </c>
      <c r="C1011" s="36"/>
      <c r="D1011" s="36"/>
      <c r="E1011" s="36"/>
      <c r="F1011" s="36"/>
      <c r="G1011" s="36"/>
      <c r="H1011" s="36"/>
      <c r="I1011" s="36"/>
    </row>
    <row r="1012" spans="3:9">
      <c r="C1012" s="36"/>
      <c r="D1012" s="36"/>
      <c r="E1012" s="36"/>
      <c r="F1012" s="36"/>
      <c r="G1012" s="36"/>
      <c r="H1012" s="36"/>
      <c r="I1012" s="36"/>
    </row>
    <row r="1013" spans="3:9">
      <c r="C1013" s="36"/>
      <c r="D1013" s="36"/>
      <c r="E1013" s="36"/>
      <c r="F1013" s="36"/>
      <c r="G1013" s="36"/>
      <c r="H1013" s="36"/>
      <c r="I1013" s="36"/>
    </row>
    <row r="1014" spans="3:9">
      <c r="C1014" s="36"/>
      <c r="D1014" s="36"/>
      <c r="E1014" s="36"/>
      <c r="F1014" s="36"/>
      <c r="G1014" s="36"/>
      <c r="H1014" s="36"/>
      <c r="I1014" s="36"/>
    </row>
    <row r="1015" spans="3:9">
      <c r="C1015" s="36"/>
      <c r="D1015" s="36"/>
      <c r="E1015" s="36"/>
      <c r="F1015" s="36"/>
      <c r="G1015" s="36"/>
      <c r="H1015" s="36"/>
      <c r="I1015" s="36"/>
    </row>
    <row r="1016" spans="3:9">
      <c r="C1016" s="36"/>
      <c r="D1016" s="36"/>
      <c r="E1016" s="36"/>
      <c r="F1016" s="36"/>
      <c r="G1016" s="36"/>
      <c r="H1016" s="36"/>
      <c r="I1016" s="36"/>
    </row>
    <row r="1017" spans="3:9">
      <c r="C1017" s="36"/>
      <c r="D1017" s="36"/>
      <c r="E1017" s="36"/>
      <c r="F1017" s="36"/>
      <c r="G1017" s="36"/>
      <c r="H1017" s="36"/>
      <c r="I1017" s="36"/>
    </row>
    <row r="1018" spans="3:9">
      <c r="C1018" s="36"/>
      <c r="D1018" s="36"/>
      <c r="E1018" s="36"/>
      <c r="F1018" s="36"/>
      <c r="G1018" s="36"/>
      <c r="H1018" s="36"/>
      <c r="I1018" s="36"/>
    </row>
    <row r="1019" spans="3:9">
      <c r="C1019" s="36"/>
      <c r="D1019" s="36"/>
      <c r="E1019" s="36"/>
      <c r="F1019" s="36"/>
      <c r="G1019" s="36"/>
      <c r="H1019" s="36"/>
      <c r="I1019" s="36"/>
    </row>
    <row r="1020" spans="3:9">
      <c r="C1020" s="36"/>
      <c r="D1020" s="36"/>
      <c r="E1020" s="36"/>
      <c r="F1020" s="36"/>
      <c r="G1020" s="36"/>
      <c r="H1020" s="36"/>
      <c r="I1020" s="36"/>
    </row>
    <row r="1021" spans="3:9">
      <c r="C1021" s="36"/>
      <c r="D1021" s="36"/>
      <c r="E1021" s="36"/>
      <c r="F1021" s="36"/>
      <c r="G1021" s="36"/>
      <c r="H1021" s="36"/>
      <c r="I1021" s="36"/>
    </row>
    <row r="1023" spans="2:9">
      <c r="B1023" s="35" t="s">
        <v>385</v>
      </c>
      <c r="C1023" s="36"/>
      <c r="D1023" s="36"/>
      <c r="E1023" s="36"/>
      <c r="F1023" s="36"/>
      <c r="G1023" s="36"/>
      <c r="H1023" s="36"/>
      <c r="I1023" s="36"/>
    </row>
    <row r="1024" spans="3:9">
      <c r="C1024" s="36"/>
      <c r="D1024" s="36"/>
      <c r="E1024" s="36"/>
      <c r="F1024" s="36"/>
      <c r="G1024" s="36"/>
      <c r="H1024" s="36"/>
      <c r="I1024" s="36"/>
    </row>
    <row r="1025" spans="3:9">
      <c r="C1025" s="36"/>
      <c r="D1025" s="36"/>
      <c r="E1025" s="36"/>
      <c r="F1025" s="36"/>
      <c r="G1025" s="36"/>
      <c r="H1025" s="36"/>
      <c r="I1025" s="36"/>
    </row>
    <row r="1026" spans="3:9">
      <c r="C1026" s="36"/>
      <c r="D1026" s="36"/>
      <c r="E1026" s="36"/>
      <c r="F1026" s="36"/>
      <c r="G1026" s="36"/>
      <c r="H1026" s="36"/>
      <c r="I1026" s="36"/>
    </row>
    <row r="1027" spans="3:9">
      <c r="C1027" s="36"/>
      <c r="D1027" s="36"/>
      <c r="E1027" s="36"/>
      <c r="F1027" s="36"/>
      <c r="G1027" s="36"/>
      <c r="H1027" s="36"/>
      <c r="I1027" s="36"/>
    </row>
    <row r="1028" spans="3:9">
      <c r="C1028" s="36"/>
      <c r="D1028" s="36"/>
      <c r="E1028" s="36"/>
      <c r="F1028" s="36"/>
      <c r="G1028" s="36"/>
      <c r="H1028" s="36"/>
      <c r="I1028" s="36"/>
    </row>
    <row r="1029" spans="3:9">
      <c r="C1029" s="36"/>
      <c r="D1029" s="36"/>
      <c r="E1029" s="36"/>
      <c r="F1029" s="36"/>
      <c r="G1029" s="36"/>
      <c r="H1029" s="36"/>
      <c r="I1029" s="36"/>
    </row>
    <row r="1030" spans="3:9">
      <c r="C1030" s="36"/>
      <c r="D1030" s="36"/>
      <c r="E1030" s="36"/>
      <c r="F1030" s="36"/>
      <c r="G1030" s="36"/>
      <c r="H1030" s="36"/>
      <c r="I1030" s="36"/>
    </row>
    <row r="1031" spans="3:9">
      <c r="C1031" s="36"/>
      <c r="D1031" s="36"/>
      <c r="E1031" s="36"/>
      <c r="F1031" s="36"/>
      <c r="G1031" s="36"/>
      <c r="H1031" s="36"/>
      <c r="I1031" s="36"/>
    </row>
    <row r="1032" spans="3:9">
      <c r="C1032" s="36"/>
      <c r="D1032" s="36"/>
      <c r="E1032" s="36"/>
      <c r="F1032" s="36"/>
      <c r="G1032" s="36"/>
      <c r="H1032" s="36"/>
      <c r="I1032" s="36"/>
    </row>
    <row r="1033" spans="3:9">
      <c r="C1033" s="36"/>
      <c r="D1033" s="36"/>
      <c r="E1033" s="36"/>
      <c r="F1033" s="36"/>
      <c r="G1033" s="36"/>
      <c r="H1033" s="36"/>
      <c r="I1033" s="36"/>
    </row>
    <row r="1035" spans="2:9">
      <c r="B1035" s="35" t="s">
        <v>389</v>
      </c>
      <c r="C1035" s="36"/>
      <c r="D1035" s="36"/>
      <c r="E1035" s="36"/>
      <c r="F1035" s="36"/>
      <c r="G1035" s="36"/>
      <c r="H1035" s="36"/>
      <c r="I1035" s="36"/>
    </row>
    <row r="1036" spans="3:9">
      <c r="C1036" s="36"/>
      <c r="D1036" s="36"/>
      <c r="E1036" s="36"/>
      <c r="F1036" s="36"/>
      <c r="G1036" s="36"/>
      <c r="H1036" s="36"/>
      <c r="I1036" s="36"/>
    </row>
    <row r="1037" spans="3:9">
      <c r="C1037" s="36"/>
      <c r="D1037" s="36"/>
      <c r="E1037" s="36"/>
      <c r="F1037" s="36"/>
      <c r="G1037" s="36"/>
      <c r="H1037" s="36"/>
      <c r="I1037" s="36"/>
    </row>
    <row r="1038" spans="3:9">
      <c r="C1038" s="36"/>
      <c r="D1038" s="36"/>
      <c r="E1038" s="36"/>
      <c r="F1038" s="36"/>
      <c r="G1038" s="36"/>
      <c r="H1038" s="36"/>
      <c r="I1038" s="36"/>
    </row>
    <row r="1039" spans="3:9">
      <c r="C1039" s="36"/>
      <c r="D1039" s="36"/>
      <c r="E1039" s="36"/>
      <c r="F1039" s="36"/>
      <c r="G1039" s="36"/>
      <c r="H1039" s="36"/>
      <c r="I1039" s="36"/>
    </row>
    <row r="1040" spans="3:9">
      <c r="C1040" s="36"/>
      <c r="D1040" s="36"/>
      <c r="E1040" s="36"/>
      <c r="F1040" s="36"/>
      <c r="G1040" s="36"/>
      <c r="H1040" s="36"/>
      <c r="I1040" s="36"/>
    </row>
    <row r="1041" spans="3:9">
      <c r="C1041" s="36"/>
      <c r="D1041" s="36"/>
      <c r="E1041" s="36"/>
      <c r="F1041" s="36"/>
      <c r="G1041" s="36"/>
      <c r="H1041" s="36"/>
      <c r="I1041" s="36"/>
    </row>
    <row r="1042" spans="3:9">
      <c r="C1042" s="36"/>
      <c r="D1042" s="36"/>
      <c r="E1042" s="36"/>
      <c r="F1042" s="36"/>
      <c r="G1042" s="36"/>
      <c r="H1042" s="36"/>
      <c r="I1042" s="36"/>
    </row>
    <row r="1043" spans="3:9">
      <c r="C1043" s="36"/>
      <c r="D1043" s="36"/>
      <c r="E1043" s="36"/>
      <c r="F1043" s="36"/>
      <c r="G1043" s="36"/>
      <c r="H1043" s="36"/>
      <c r="I1043" s="36"/>
    </row>
    <row r="1044" spans="3:9">
      <c r="C1044" s="36"/>
      <c r="D1044" s="36"/>
      <c r="E1044" s="36"/>
      <c r="F1044" s="36"/>
      <c r="G1044" s="36"/>
      <c r="H1044" s="36"/>
      <c r="I1044" s="36"/>
    </row>
    <row r="1045" spans="3:9">
      <c r="C1045" s="36"/>
      <c r="D1045" s="36"/>
      <c r="E1045" s="36"/>
      <c r="F1045" s="36"/>
      <c r="G1045" s="36"/>
      <c r="H1045" s="36"/>
      <c r="I1045" s="36"/>
    </row>
    <row r="1047" spans="2:9">
      <c r="B1047" s="35" t="s">
        <v>392</v>
      </c>
      <c r="C1047" s="36"/>
      <c r="D1047" s="36"/>
      <c r="E1047" s="36"/>
      <c r="F1047" s="36"/>
      <c r="G1047" s="36"/>
      <c r="H1047" s="36"/>
      <c r="I1047" s="36"/>
    </row>
    <row r="1048" spans="3:9">
      <c r="C1048" s="36"/>
      <c r="D1048" s="36"/>
      <c r="E1048" s="36"/>
      <c r="F1048" s="36"/>
      <c r="G1048" s="36"/>
      <c r="H1048" s="36"/>
      <c r="I1048" s="36"/>
    </row>
    <row r="1049" spans="3:9">
      <c r="C1049" s="36"/>
      <c r="D1049" s="36"/>
      <c r="E1049" s="36"/>
      <c r="F1049" s="36"/>
      <c r="G1049" s="36"/>
      <c r="H1049" s="36"/>
      <c r="I1049" s="36"/>
    </row>
    <row r="1050" spans="3:9">
      <c r="C1050" s="36"/>
      <c r="D1050" s="36"/>
      <c r="E1050" s="36"/>
      <c r="F1050" s="36"/>
      <c r="G1050" s="36"/>
      <c r="H1050" s="36"/>
      <c r="I1050" s="36"/>
    </row>
    <row r="1051" spans="3:9">
      <c r="C1051" s="36"/>
      <c r="D1051" s="36"/>
      <c r="E1051" s="36"/>
      <c r="F1051" s="36"/>
      <c r="G1051" s="36"/>
      <c r="H1051" s="36"/>
      <c r="I1051" s="36"/>
    </row>
    <row r="1052" spans="3:9">
      <c r="C1052" s="36"/>
      <c r="D1052" s="36"/>
      <c r="E1052" s="36"/>
      <c r="F1052" s="36"/>
      <c r="G1052" s="36"/>
      <c r="H1052" s="36"/>
      <c r="I1052" s="36"/>
    </row>
    <row r="1053" spans="3:9">
      <c r="C1053" s="36"/>
      <c r="D1053" s="36"/>
      <c r="E1053" s="36"/>
      <c r="F1053" s="36"/>
      <c r="G1053" s="36"/>
      <c r="H1053" s="36"/>
      <c r="I1053" s="36"/>
    </row>
    <row r="1054" spans="3:9">
      <c r="C1054" s="36"/>
      <c r="D1054" s="36"/>
      <c r="E1054" s="36"/>
      <c r="F1054" s="36"/>
      <c r="G1054" s="36"/>
      <c r="H1054" s="36"/>
      <c r="I1054" s="36"/>
    </row>
    <row r="1055" spans="3:9">
      <c r="C1055" s="36"/>
      <c r="D1055" s="36"/>
      <c r="E1055" s="36"/>
      <c r="F1055" s="36"/>
      <c r="G1055" s="36"/>
      <c r="H1055" s="36"/>
      <c r="I1055" s="36"/>
    </row>
    <row r="1056" spans="3:9">
      <c r="C1056" s="36"/>
      <c r="D1056" s="36"/>
      <c r="E1056" s="36"/>
      <c r="F1056" s="36"/>
      <c r="G1056" s="36"/>
      <c r="H1056" s="36"/>
      <c r="I1056" s="36"/>
    </row>
    <row r="1057" spans="3:9">
      <c r="C1057" s="36"/>
      <c r="D1057" s="36"/>
      <c r="E1057" s="36"/>
      <c r="F1057" s="36"/>
      <c r="G1057" s="36"/>
      <c r="H1057" s="36"/>
      <c r="I1057" s="36"/>
    </row>
    <row r="1059" spans="2:9">
      <c r="B1059" s="35" t="s">
        <v>396</v>
      </c>
      <c r="C1059" s="36"/>
      <c r="D1059" s="36"/>
      <c r="E1059" s="36"/>
      <c r="F1059" s="36"/>
      <c r="G1059" s="36"/>
      <c r="H1059" s="36"/>
      <c r="I1059" s="36"/>
    </row>
    <row r="1060" spans="3:9">
      <c r="C1060" s="36"/>
      <c r="D1060" s="36"/>
      <c r="E1060" s="36"/>
      <c r="F1060" s="36"/>
      <c r="G1060" s="36"/>
      <c r="H1060" s="36"/>
      <c r="I1060" s="36"/>
    </row>
    <row r="1061" spans="3:9">
      <c r="C1061" s="36"/>
      <c r="D1061" s="36"/>
      <c r="E1061" s="36"/>
      <c r="F1061" s="36"/>
      <c r="G1061" s="36"/>
      <c r="H1061" s="36"/>
      <c r="I1061" s="36"/>
    </row>
    <row r="1062" spans="3:9">
      <c r="C1062" s="36"/>
      <c r="D1062" s="36"/>
      <c r="E1062" s="36"/>
      <c r="F1062" s="36"/>
      <c r="G1062" s="36"/>
      <c r="H1062" s="36"/>
      <c r="I1062" s="36"/>
    </row>
    <row r="1063" spans="3:9">
      <c r="C1063" s="36"/>
      <c r="D1063" s="36"/>
      <c r="E1063" s="36"/>
      <c r="F1063" s="36"/>
      <c r="G1063" s="36"/>
      <c r="H1063" s="36"/>
      <c r="I1063" s="36"/>
    </row>
    <row r="1064" spans="3:9">
      <c r="C1064" s="36"/>
      <c r="D1064" s="36"/>
      <c r="E1064" s="36"/>
      <c r="F1064" s="36"/>
      <c r="G1064" s="36"/>
      <c r="H1064" s="36"/>
      <c r="I1064" s="36"/>
    </row>
    <row r="1065" spans="3:9">
      <c r="C1065" s="36"/>
      <c r="D1065" s="36"/>
      <c r="E1065" s="36"/>
      <c r="F1065" s="36"/>
      <c r="G1065" s="36"/>
      <c r="H1065" s="36"/>
      <c r="I1065" s="36"/>
    </row>
    <row r="1066" spans="3:9">
      <c r="C1066" s="36"/>
      <c r="D1066" s="36"/>
      <c r="E1066" s="36"/>
      <c r="F1066" s="36"/>
      <c r="G1066" s="36"/>
      <c r="H1066" s="36"/>
      <c r="I1066" s="36"/>
    </row>
    <row r="1067" spans="3:9">
      <c r="C1067" s="36"/>
      <c r="D1067" s="36"/>
      <c r="E1067" s="36"/>
      <c r="F1067" s="36"/>
      <c r="G1067" s="36"/>
      <c r="H1067" s="36"/>
      <c r="I1067" s="36"/>
    </row>
    <row r="1068" spans="3:9">
      <c r="C1068" s="36"/>
      <c r="D1068" s="36"/>
      <c r="E1068" s="36"/>
      <c r="F1068" s="36"/>
      <c r="G1068" s="36"/>
      <c r="H1068" s="36"/>
      <c r="I1068" s="36"/>
    </row>
    <row r="1069" spans="3:9">
      <c r="C1069" s="36"/>
      <c r="D1069" s="36"/>
      <c r="E1069" s="36"/>
      <c r="F1069" s="36"/>
      <c r="G1069" s="36"/>
      <c r="H1069" s="36"/>
      <c r="I1069" s="36"/>
    </row>
    <row r="1071" spans="2:9">
      <c r="B1071" s="35" t="s">
        <v>399</v>
      </c>
      <c r="C1071" s="36"/>
      <c r="D1071" s="36"/>
      <c r="E1071" s="36"/>
      <c r="F1071" s="36"/>
      <c r="G1071" s="36"/>
      <c r="H1071" s="36"/>
      <c r="I1071" s="36"/>
    </row>
    <row r="1072" spans="3:9">
      <c r="C1072" s="36"/>
      <c r="D1072" s="36"/>
      <c r="E1072" s="36"/>
      <c r="F1072" s="36"/>
      <c r="G1072" s="36"/>
      <c r="H1072" s="36"/>
      <c r="I1072" s="36"/>
    </row>
    <row r="1073" spans="3:9">
      <c r="C1073" s="36"/>
      <c r="D1073" s="36"/>
      <c r="E1073" s="36"/>
      <c r="F1073" s="36"/>
      <c r="G1073" s="36"/>
      <c r="H1073" s="36"/>
      <c r="I1073" s="36"/>
    </row>
    <row r="1074" spans="3:9">
      <c r="C1074" s="36"/>
      <c r="D1074" s="36"/>
      <c r="E1074" s="36"/>
      <c r="F1074" s="36"/>
      <c r="G1074" s="36"/>
      <c r="H1074" s="36"/>
      <c r="I1074" s="36"/>
    </row>
    <row r="1075" spans="3:9">
      <c r="C1075" s="36"/>
      <c r="D1075" s="36"/>
      <c r="E1075" s="36"/>
      <c r="F1075" s="36"/>
      <c r="G1075" s="36"/>
      <c r="H1075" s="36"/>
      <c r="I1075" s="36"/>
    </row>
    <row r="1076" spans="3:9">
      <c r="C1076" s="36"/>
      <c r="D1076" s="36"/>
      <c r="E1076" s="36"/>
      <c r="F1076" s="36"/>
      <c r="G1076" s="36"/>
      <c r="H1076" s="36"/>
      <c r="I1076" s="36"/>
    </row>
    <row r="1077" spans="3:9">
      <c r="C1077" s="36"/>
      <c r="D1077" s="36"/>
      <c r="E1077" s="36"/>
      <c r="F1077" s="36"/>
      <c r="G1077" s="36"/>
      <c r="H1077" s="36"/>
      <c r="I1077" s="36"/>
    </row>
    <row r="1078" spans="3:9">
      <c r="C1078" s="36"/>
      <c r="D1078" s="36"/>
      <c r="E1078" s="36"/>
      <c r="F1078" s="36"/>
      <c r="G1078" s="36"/>
      <c r="H1078" s="36"/>
      <c r="I1078" s="36"/>
    </row>
    <row r="1079" spans="3:9">
      <c r="C1079" s="36"/>
      <c r="D1079" s="36"/>
      <c r="E1079" s="36"/>
      <c r="F1079" s="36"/>
      <c r="G1079" s="36"/>
      <c r="H1079" s="36"/>
      <c r="I1079" s="36"/>
    </row>
    <row r="1080" spans="3:9">
      <c r="C1080" s="36"/>
      <c r="D1080" s="36"/>
      <c r="E1080" s="36"/>
      <c r="F1080" s="36"/>
      <c r="G1080" s="36"/>
      <c r="H1080" s="36"/>
      <c r="I1080" s="36"/>
    </row>
    <row r="1081" spans="3:9">
      <c r="C1081" s="36"/>
      <c r="D1081" s="36"/>
      <c r="E1081" s="36"/>
      <c r="F1081" s="36"/>
      <c r="G1081" s="36"/>
      <c r="H1081" s="36"/>
      <c r="I1081" s="36"/>
    </row>
    <row r="1083" spans="2:9">
      <c r="B1083" s="35" t="s">
        <v>403</v>
      </c>
      <c r="C1083" s="36"/>
      <c r="D1083" s="36"/>
      <c r="E1083" s="36"/>
      <c r="F1083" s="36"/>
      <c r="G1083" s="36"/>
      <c r="H1083" s="36"/>
      <c r="I1083" s="36"/>
    </row>
    <row r="1084" spans="3:9">
      <c r="C1084" s="36"/>
      <c r="D1084" s="36"/>
      <c r="E1084" s="36"/>
      <c r="F1084" s="36"/>
      <c r="G1084" s="36"/>
      <c r="H1084" s="36"/>
      <c r="I1084" s="36"/>
    </row>
    <row r="1085" spans="3:9">
      <c r="C1085" s="36"/>
      <c r="D1085" s="36"/>
      <c r="E1085" s="36"/>
      <c r="F1085" s="36"/>
      <c r="G1085" s="36"/>
      <c r="H1085" s="36"/>
      <c r="I1085" s="36"/>
    </row>
    <row r="1086" spans="3:9">
      <c r="C1086" s="36"/>
      <c r="D1086" s="36"/>
      <c r="E1086" s="36"/>
      <c r="F1086" s="36"/>
      <c r="G1086" s="36"/>
      <c r="H1086" s="36"/>
      <c r="I1086" s="36"/>
    </row>
    <row r="1087" spans="3:9">
      <c r="C1087" s="36"/>
      <c r="D1087" s="36"/>
      <c r="E1087" s="36"/>
      <c r="F1087" s="36"/>
      <c r="G1087" s="36"/>
      <c r="H1087" s="36"/>
      <c r="I1087" s="36"/>
    </row>
    <row r="1088" spans="3:9">
      <c r="C1088" s="36"/>
      <c r="D1088" s="36"/>
      <c r="E1088" s="36"/>
      <c r="F1088" s="36"/>
      <c r="G1088" s="36"/>
      <c r="H1088" s="36"/>
      <c r="I1088" s="36"/>
    </row>
    <row r="1089" spans="3:9">
      <c r="C1089" s="36"/>
      <c r="D1089" s="36"/>
      <c r="E1089" s="36"/>
      <c r="F1089" s="36"/>
      <c r="G1089" s="36"/>
      <c r="H1089" s="36"/>
      <c r="I1089" s="36"/>
    </row>
    <row r="1090" spans="3:9">
      <c r="C1090" s="36"/>
      <c r="D1090" s="36"/>
      <c r="E1090" s="36"/>
      <c r="F1090" s="36"/>
      <c r="G1090" s="36"/>
      <c r="H1090" s="36"/>
      <c r="I1090" s="36"/>
    </row>
    <row r="1091" spans="3:9">
      <c r="C1091" s="36"/>
      <c r="D1091" s="36"/>
      <c r="E1091" s="36"/>
      <c r="F1091" s="36"/>
      <c r="G1091" s="36"/>
      <c r="H1091" s="36"/>
      <c r="I1091" s="36"/>
    </row>
    <row r="1092" spans="3:9">
      <c r="C1092" s="36"/>
      <c r="D1092" s="36"/>
      <c r="E1092" s="36"/>
      <c r="F1092" s="36"/>
      <c r="G1092" s="36"/>
      <c r="H1092" s="36"/>
      <c r="I1092" s="36"/>
    </row>
    <row r="1093" spans="3:9">
      <c r="C1093" s="36"/>
      <c r="D1093" s="36"/>
      <c r="E1093" s="36"/>
      <c r="F1093" s="36"/>
      <c r="G1093" s="36"/>
      <c r="H1093" s="36"/>
      <c r="I1093" s="36"/>
    </row>
    <row r="1095" spans="2:9">
      <c r="B1095" s="35" t="s">
        <v>407</v>
      </c>
      <c r="C1095" s="36"/>
      <c r="D1095" s="36"/>
      <c r="E1095" s="36"/>
      <c r="F1095" s="36"/>
      <c r="G1095" s="36"/>
      <c r="H1095" s="36"/>
      <c r="I1095" s="36"/>
    </row>
    <row r="1096" spans="3:9">
      <c r="C1096" s="36"/>
      <c r="D1096" s="36"/>
      <c r="E1096" s="36"/>
      <c r="F1096" s="36"/>
      <c r="G1096" s="36"/>
      <c r="H1096" s="36"/>
      <c r="I1096" s="36"/>
    </row>
    <row r="1097" spans="3:9">
      <c r="C1097" s="36"/>
      <c r="D1097" s="36"/>
      <c r="E1097" s="36"/>
      <c r="F1097" s="36"/>
      <c r="G1097" s="36"/>
      <c r="H1097" s="36"/>
      <c r="I1097" s="36"/>
    </row>
    <row r="1098" spans="3:9">
      <c r="C1098" s="36"/>
      <c r="D1098" s="36"/>
      <c r="E1098" s="36"/>
      <c r="F1098" s="36"/>
      <c r="G1098" s="36"/>
      <c r="H1098" s="36"/>
      <c r="I1098" s="36"/>
    </row>
    <row r="1099" spans="3:9">
      <c r="C1099" s="36"/>
      <c r="D1099" s="36"/>
      <c r="E1099" s="36"/>
      <c r="F1099" s="36"/>
      <c r="G1099" s="36"/>
      <c r="H1099" s="36"/>
      <c r="I1099" s="36"/>
    </row>
    <row r="1100" spans="3:9">
      <c r="C1100" s="36"/>
      <c r="D1100" s="36"/>
      <c r="E1100" s="36"/>
      <c r="F1100" s="36"/>
      <c r="G1100" s="36"/>
      <c r="H1100" s="36"/>
      <c r="I1100" s="36"/>
    </row>
    <row r="1101" spans="3:9">
      <c r="C1101" s="36"/>
      <c r="D1101" s="36"/>
      <c r="E1101" s="36"/>
      <c r="F1101" s="36"/>
      <c r="G1101" s="36"/>
      <c r="H1101" s="36"/>
      <c r="I1101" s="36"/>
    </row>
    <row r="1102" spans="3:9">
      <c r="C1102" s="36"/>
      <c r="D1102" s="36"/>
      <c r="E1102" s="36"/>
      <c r="F1102" s="36"/>
      <c r="G1102" s="36"/>
      <c r="H1102" s="36"/>
      <c r="I1102" s="36"/>
    </row>
    <row r="1103" spans="3:9">
      <c r="C1103" s="36"/>
      <c r="D1103" s="36"/>
      <c r="E1103" s="36"/>
      <c r="F1103" s="36"/>
      <c r="G1103" s="36"/>
      <c r="H1103" s="36"/>
      <c r="I1103" s="36"/>
    </row>
    <row r="1104" spans="3:9">
      <c r="C1104" s="36"/>
      <c r="D1104" s="36"/>
      <c r="E1104" s="36"/>
      <c r="F1104" s="36"/>
      <c r="G1104" s="36"/>
      <c r="H1104" s="36"/>
      <c r="I1104" s="36"/>
    </row>
    <row r="1105" spans="3:9">
      <c r="C1105" s="36"/>
      <c r="D1105" s="36"/>
      <c r="E1105" s="36"/>
      <c r="F1105" s="36"/>
      <c r="G1105" s="36"/>
      <c r="H1105" s="36"/>
      <c r="I1105" s="36"/>
    </row>
    <row r="1107" spans="2:9">
      <c r="B1107" s="35" t="s">
        <v>413</v>
      </c>
      <c r="C1107" s="36"/>
      <c r="D1107" s="36"/>
      <c r="E1107" s="36"/>
      <c r="F1107" s="36"/>
      <c r="G1107" s="36"/>
      <c r="H1107" s="36"/>
      <c r="I1107" s="36"/>
    </row>
    <row r="1108" spans="3:9">
      <c r="C1108" s="36"/>
      <c r="D1108" s="36"/>
      <c r="E1108" s="36"/>
      <c r="F1108" s="36"/>
      <c r="G1108" s="36"/>
      <c r="H1108" s="36"/>
      <c r="I1108" s="36"/>
    </row>
    <row r="1109" spans="3:9">
      <c r="C1109" s="36"/>
      <c r="D1109" s="36"/>
      <c r="E1109" s="36"/>
      <c r="F1109" s="36"/>
      <c r="G1109" s="36"/>
      <c r="H1109" s="36"/>
      <c r="I1109" s="36"/>
    </row>
    <row r="1110" spans="3:9">
      <c r="C1110" s="36"/>
      <c r="D1110" s="36"/>
      <c r="E1110" s="36"/>
      <c r="F1110" s="36"/>
      <c r="G1110" s="36"/>
      <c r="H1110" s="36"/>
      <c r="I1110" s="36"/>
    </row>
    <row r="1111" spans="3:9">
      <c r="C1111" s="36"/>
      <c r="D1111" s="36"/>
      <c r="E1111" s="36"/>
      <c r="F1111" s="36"/>
      <c r="G1111" s="36"/>
      <c r="H1111" s="36"/>
      <c r="I1111" s="36"/>
    </row>
    <row r="1112" spans="3:9">
      <c r="C1112" s="36"/>
      <c r="D1112" s="36"/>
      <c r="E1112" s="36"/>
      <c r="F1112" s="36"/>
      <c r="G1112" s="36"/>
      <c r="H1112" s="36"/>
      <c r="I1112" s="36"/>
    </row>
    <row r="1113" spans="3:9">
      <c r="C1113" s="36"/>
      <c r="D1113" s="36"/>
      <c r="E1113" s="36"/>
      <c r="F1113" s="36"/>
      <c r="G1113" s="36"/>
      <c r="H1113" s="36"/>
      <c r="I1113" s="36"/>
    </row>
    <row r="1114" spans="3:9">
      <c r="C1114" s="36"/>
      <c r="D1114" s="36"/>
      <c r="E1114" s="36"/>
      <c r="F1114" s="36"/>
      <c r="G1114" s="36"/>
      <c r="H1114" s="36"/>
      <c r="I1114" s="36"/>
    </row>
    <row r="1115" spans="3:9">
      <c r="C1115" s="36"/>
      <c r="D1115" s="36"/>
      <c r="E1115" s="36"/>
      <c r="F1115" s="36"/>
      <c r="G1115" s="36"/>
      <c r="H1115" s="36"/>
      <c r="I1115" s="36"/>
    </row>
    <row r="1116" spans="3:9">
      <c r="C1116" s="36"/>
      <c r="D1116" s="36"/>
      <c r="E1116" s="36"/>
      <c r="F1116" s="36"/>
      <c r="G1116" s="36"/>
      <c r="H1116" s="36"/>
      <c r="I1116" s="36"/>
    </row>
    <row r="1117" spans="3:9">
      <c r="C1117" s="36"/>
      <c r="D1117" s="36"/>
      <c r="E1117" s="36"/>
      <c r="F1117" s="36"/>
      <c r="G1117" s="36"/>
      <c r="H1117" s="36"/>
      <c r="I1117" s="36"/>
    </row>
    <row r="1119" spans="2:9">
      <c r="B1119" s="35" t="s">
        <v>417</v>
      </c>
      <c r="C1119" s="36"/>
      <c r="D1119" s="36"/>
      <c r="E1119" s="36"/>
      <c r="F1119" s="36"/>
      <c r="G1119" s="36"/>
      <c r="H1119" s="36"/>
      <c r="I1119" s="36"/>
    </row>
    <row r="1120" spans="3:9">
      <c r="C1120" s="36"/>
      <c r="D1120" s="36"/>
      <c r="E1120" s="36"/>
      <c r="F1120" s="36"/>
      <c r="G1120" s="36"/>
      <c r="H1120" s="36"/>
      <c r="I1120" s="36"/>
    </row>
    <row r="1121" spans="3:9">
      <c r="C1121" s="36"/>
      <c r="D1121" s="36"/>
      <c r="E1121" s="36"/>
      <c r="F1121" s="36"/>
      <c r="G1121" s="36"/>
      <c r="H1121" s="36"/>
      <c r="I1121" s="36"/>
    </row>
    <row r="1122" spans="3:9">
      <c r="C1122" s="36"/>
      <c r="D1122" s="36"/>
      <c r="E1122" s="36"/>
      <c r="F1122" s="36"/>
      <c r="G1122" s="36"/>
      <c r="H1122" s="36"/>
      <c r="I1122" s="36"/>
    </row>
    <row r="1123" spans="3:9">
      <c r="C1123" s="36"/>
      <c r="D1123" s="36"/>
      <c r="E1123" s="36"/>
      <c r="F1123" s="36"/>
      <c r="G1123" s="36"/>
      <c r="H1123" s="36"/>
      <c r="I1123" s="36"/>
    </row>
    <row r="1124" spans="3:9">
      <c r="C1124" s="36"/>
      <c r="D1124" s="36"/>
      <c r="E1124" s="36"/>
      <c r="F1124" s="36"/>
      <c r="G1124" s="36"/>
      <c r="H1124" s="36"/>
      <c r="I1124" s="36"/>
    </row>
    <row r="1125" spans="3:9">
      <c r="C1125" s="36"/>
      <c r="D1125" s="36"/>
      <c r="E1125" s="36"/>
      <c r="F1125" s="36"/>
      <c r="G1125" s="36"/>
      <c r="H1125" s="36"/>
      <c r="I1125" s="36"/>
    </row>
    <row r="1126" spans="3:9">
      <c r="C1126" s="36"/>
      <c r="D1126" s="36"/>
      <c r="E1126" s="36"/>
      <c r="F1126" s="36"/>
      <c r="G1126" s="36"/>
      <c r="H1126" s="36"/>
      <c r="I1126" s="36"/>
    </row>
    <row r="1127" spans="3:9">
      <c r="C1127" s="36"/>
      <c r="D1127" s="36"/>
      <c r="E1127" s="36"/>
      <c r="F1127" s="36"/>
      <c r="G1127" s="36"/>
      <c r="H1127" s="36"/>
      <c r="I1127" s="36"/>
    </row>
    <row r="1128" spans="3:9">
      <c r="C1128" s="36"/>
      <c r="D1128" s="36"/>
      <c r="E1128" s="36"/>
      <c r="F1128" s="36"/>
      <c r="G1128" s="36"/>
      <c r="H1128" s="36"/>
      <c r="I1128" s="36"/>
    </row>
    <row r="1129" spans="3:9">
      <c r="C1129" s="36"/>
      <c r="D1129" s="36"/>
      <c r="E1129" s="36"/>
      <c r="F1129" s="36"/>
      <c r="G1129" s="36"/>
      <c r="H1129" s="36"/>
      <c r="I1129" s="36"/>
    </row>
    <row r="1131" spans="2:9">
      <c r="B1131" s="35" t="s">
        <v>420</v>
      </c>
      <c r="C1131" s="36"/>
      <c r="D1131" s="36"/>
      <c r="E1131" s="36"/>
      <c r="F1131" s="36"/>
      <c r="G1131" s="36"/>
      <c r="H1131" s="36"/>
      <c r="I1131" s="36"/>
    </row>
    <row r="1132" spans="3:9">
      <c r="C1132" s="36"/>
      <c r="D1132" s="36"/>
      <c r="E1132" s="36"/>
      <c r="F1132" s="36"/>
      <c r="G1132" s="36"/>
      <c r="H1132" s="36"/>
      <c r="I1132" s="36"/>
    </row>
    <row r="1133" spans="3:9">
      <c r="C1133" s="36"/>
      <c r="D1133" s="36"/>
      <c r="E1133" s="36"/>
      <c r="F1133" s="36"/>
      <c r="G1133" s="36"/>
      <c r="H1133" s="36"/>
      <c r="I1133" s="36"/>
    </row>
    <row r="1134" spans="3:9">
      <c r="C1134" s="36"/>
      <c r="D1134" s="36"/>
      <c r="E1134" s="36"/>
      <c r="F1134" s="36"/>
      <c r="G1134" s="36"/>
      <c r="H1134" s="36"/>
      <c r="I1134" s="36"/>
    </row>
    <row r="1135" spans="3:9">
      <c r="C1135" s="36"/>
      <c r="D1135" s="36"/>
      <c r="E1135" s="36"/>
      <c r="F1135" s="36"/>
      <c r="G1135" s="36"/>
      <c r="H1135" s="36"/>
      <c r="I1135" s="36"/>
    </row>
    <row r="1136" spans="3:9">
      <c r="C1136" s="36"/>
      <c r="D1136" s="36"/>
      <c r="E1136" s="36"/>
      <c r="F1136" s="36"/>
      <c r="G1136" s="36"/>
      <c r="H1136" s="36"/>
      <c r="I1136" s="36"/>
    </row>
    <row r="1137" spans="3:9">
      <c r="C1137" s="36"/>
      <c r="D1137" s="36"/>
      <c r="E1137" s="36"/>
      <c r="F1137" s="36"/>
      <c r="G1137" s="36"/>
      <c r="H1137" s="36"/>
      <c r="I1137" s="36"/>
    </row>
    <row r="1138" spans="3:9">
      <c r="C1138" s="36"/>
      <c r="D1138" s="36"/>
      <c r="E1138" s="36"/>
      <c r="F1138" s="36"/>
      <c r="G1138" s="36"/>
      <c r="H1138" s="36"/>
      <c r="I1138" s="36"/>
    </row>
    <row r="1139" spans="3:9">
      <c r="C1139" s="36"/>
      <c r="D1139" s="36"/>
      <c r="E1139" s="36"/>
      <c r="F1139" s="36"/>
      <c r="G1139" s="36"/>
      <c r="H1139" s="36"/>
      <c r="I1139" s="36"/>
    </row>
    <row r="1140" spans="3:9">
      <c r="C1140" s="36"/>
      <c r="D1140" s="36"/>
      <c r="E1140" s="36"/>
      <c r="F1140" s="36"/>
      <c r="G1140" s="36"/>
      <c r="H1140" s="36"/>
      <c r="I1140" s="36"/>
    </row>
    <row r="1141" spans="3:9">
      <c r="C1141" s="36"/>
      <c r="D1141" s="36"/>
      <c r="E1141" s="36"/>
      <c r="F1141" s="36"/>
      <c r="G1141" s="36"/>
      <c r="H1141" s="36"/>
      <c r="I1141" s="36"/>
    </row>
    <row r="1143" spans="2:9">
      <c r="B1143" s="35" t="s">
        <v>423</v>
      </c>
      <c r="C1143" s="36"/>
      <c r="D1143" s="36"/>
      <c r="E1143" s="36"/>
      <c r="F1143" s="36"/>
      <c r="G1143" s="36"/>
      <c r="H1143" s="36"/>
      <c r="I1143" s="36"/>
    </row>
    <row r="1144" spans="3:9">
      <c r="C1144" s="36"/>
      <c r="D1144" s="36"/>
      <c r="E1144" s="36"/>
      <c r="F1144" s="36"/>
      <c r="G1144" s="36"/>
      <c r="H1144" s="36"/>
      <c r="I1144" s="36"/>
    </row>
    <row r="1145" spans="3:9">
      <c r="C1145" s="36"/>
      <c r="D1145" s="36"/>
      <c r="E1145" s="36"/>
      <c r="F1145" s="36"/>
      <c r="G1145" s="36"/>
      <c r="H1145" s="36"/>
      <c r="I1145" s="36"/>
    </row>
    <row r="1146" spans="3:9">
      <c r="C1146" s="36"/>
      <c r="D1146" s="36"/>
      <c r="E1146" s="36"/>
      <c r="F1146" s="36"/>
      <c r="G1146" s="36"/>
      <c r="H1146" s="36"/>
      <c r="I1146" s="36"/>
    </row>
    <row r="1147" spans="3:9">
      <c r="C1147" s="36"/>
      <c r="D1147" s="36"/>
      <c r="E1147" s="36"/>
      <c r="F1147" s="36"/>
      <c r="G1147" s="36"/>
      <c r="H1147" s="36"/>
      <c r="I1147" s="36"/>
    </row>
    <row r="1148" spans="3:9">
      <c r="C1148" s="36"/>
      <c r="D1148" s="36"/>
      <c r="E1148" s="36"/>
      <c r="F1148" s="36"/>
      <c r="G1148" s="36"/>
      <c r="H1148" s="36"/>
      <c r="I1148" s="36"/>
    </row>
    <row r="1149" spans="3:9">
      <c r="C1149" s="36"/>
      <c r="D1149" s="36"/>
      <c r="E1149" s="36"/>
      <c r="F1149" s="36"/>
      <c r="G1149" s="36"/>
      <c r="H1149" s="36"/>
      <c r="I1149" s="36"/>
    </row>
    <row r="1150" spans="3:9">
      <c r="C1150" s="36"/>
      <c r="D1150" s="36"/>
      <c r="E1150" s="36"/>
      <c r="F1150" s="36"/>
      <c r="G1150" s="36"/>
      <c r="H1150" s="36"/>
      <c r="I1150" s="36"/>
    </row>
    <row r="1151" spans="3:9">
      <c r="C1151" s="36"/>
      <c r="D1151" s="36"/>
      <c r="E1151" s="36"/>
      <c r="F1151" s="36"/>
      <c r="G1151" s="36"/>
      <c r="H1151" s="36"/>
      <c r="I1151" s="36"/>
    </row>
    <row r="1152" spans="3:9">
      <c r="C1152" s="36"/>
      <c r="D1152" s="36"/>
      <c r="E1152" s="36"/>
      <c r="F1152" s="36"/>
      <c r="G1152" s="36"/>
      <c r="H1152" s="36"/>
      <c r="I1152" s="36"/>
    </row>
    <row r="1153" spans="3:9">
      <c r="C1153" s="36"/>
      <c r="D1153" s="36"/>
      <c r="E1153" s="36"/>
      <c r="F1153" s="36"/>
      <c r="G1153" s="36"/>
      <c r="H1153" s="36"/>
      <c r="I1153" s="36"/>
    </row>
    <row r="1155" spans="2:9">
      <c r="B1155" s="35" t="s">
        <v>426</v>
      </c>
      <c r="C1155" s="36"/>
      <c r="D1155" s="36"/>
      <c r="E1155" s="36"/>
      <c r="F1155" s="36"/>
      <c r="G1155" s="36"/>
      <c r="H1155" s="36"/>
      <c r="I1155" s="36"/>
    </row>
    <row r="1156" spans="3:9">
      <c r="C1156" s="36"/>
      <c r="D1156" s="36"/>
      <c r="E1156" s="36"/>
      <c r="F1156" s="36"/>
      <c r="G1156" s="36"/>
      <c r="H1156" s="36"/>
      <c r="I1156" s="36"/>
    </row>
    <row r="1157" spans="3:9">
      <c r="C1157" s="36"/>
      <c r="D1157" s="36"/>
      <c r="E1157" s="36"/>
      <c r="F1157" s="36"/>
      <c r="G1157" s="36"/>
      <c r="H1157" s="36"/>
      <c r="I1157" s="36"/>
    </row>
    <row r="1158" spans="3:9">
      <c r="C1158" s="36"/>
      <c r="D1158" s="36"/>
      <c r="E1158" s="36"/>
      <c r="F1158" s="36"/>
      <c r="G1158" s="36"/>
      <c r="H1158" s="36"/>
      <c r="I1158" s="36"/>
    </row>
    <row r="1159" spans="3:9">
      <c r="C1159" s="36"/>
      <c r="D1159" s="36"/>
      <c r="E1159" s="36"/>
      <c r="F1159" s="36"/>
      <c r="G1159" s="36"/>
      <c r="H1159" s="36"/>
      <c r="I1159" s="36"/>
    </row>
    <row r="1160" spans="3:9">
      <c r="C1160" s="36"/>
      <c r="D1160" s="36"/>
      <c r="E1160" s="36"/>
      <c r="F1160" s="36"/>
      <c r="G1160" s="36"/>
      <c r="H1160" s="36"/>
      <c r="I1160" s="36"/>
    </row>
    <row r="1161" spans="3:9">
      <c r="C1161" s="36"/>
      <c r="D1161" s="36"/>
      <c r="E1161" s="36"/>
      <c r="F1161" s="36"/>
      <c r="G1161" s="36"/>
      <c r="H1161" s="36"/>
      <c r="I1161" s="36"/>
    </row>
    <row r="1162" spans="3:9">
      <c r="C1162" s="36"/>
      <c r="D1162" s="36"/>
      <c r="E1162" s="36"/>
      <c r="F1162" s="36"/>
      <c r="G1162" s="36"/>
      <c r="H1162" s="36"/>
      <c r="I1162" s="36"/>
    </row>
    <row r="1163" spans="3:9">
      <c r="C1163" s="36"/>
      <c r="D1163" s="36"/>
      <c r="E1163" s="36"/>
      <c r="F1163" s="36"/>
      <c r="G1163" s="36"/>
      <c r="H1163" s="36"/>
      <c r="I1163" s="36"/>
    </row>
    <row r="1164" spans="3:9">
      <c r="C1164" s="36"/>
      <c r="D1164" s="36"/>
      <c r="E1164" s="36"/>
      <c r="F1164" s="36"/>
      <c r="G1164" s="36"/>
      <c r="H1164" s="36"/>
      <c r="I1164" s="36"/>
    </row>
    <row r="1165" spans="3:9">
      <c r="C1165" s="36"/>
      <c r="D1165" s="36"/>
      <c r="E1165" s="36"/>
      <c r="F1165" s="36"/>
      <c r="G1165" s="36"/>
      <c r="H1165" s="36"/>
      <c r="I1165" s="36"/>
    </row>
    <row r="1167" spans="2:9">
      <c r="B1167" s="35" t="s">
        <v>429</v>
      </c>
      <c r="C1167" s="36"/>
      <c r="D1167" s="36"/>
      <c r="E1167" s="36"/>
      <c r="F1167" s="36"/>
      <c r="G1167" s="36"/>
      <c r="H1167" s="36"/>
      <c r="I1167" s="36"/>
    </row>
    <row r="1168" spans="3:9">
      <c r="C1168" s="36"/>
      <c r="D1168" s="36"/>
      <c r="E1168" s="36"/>
      <c r="F1168" s="36"/>
      <c r="G1168" s="36"/>
      <c r="H1168" s="36"/>
      <c r="I1168" s="36"/>
    </row>
    <row r="1169" spans="3:9">
      <c r="C1169" s="36"/>
      <c r="D1169" s="36"/>
      <c r="E1169" s="36"/>
      <c r="F1169" s="36"/>
      <c r="G1169" s="36"/>
      <c r="H1169" s="36"/>
      <c r="I1169" s="36"/>
    </row>
    <row r="1170" spans="3:9">
      <c r="C1170" s="36"/>
      <c r="D1170" s="36"/>
      <c r="E1170" s="36"/>
      <c r="F1170" s="36"/>
      <c r="G1170" s="36"/>
      <c r="H1170" s="36"/>
      <c r="I1170" s="36"/>
    </row>
    <row r="1171" spans="3:9">
      <c r="C1171" s="36"/>
      <c r="D1171" s="36"/>
      <c r="E1171" s="36"/>
      <c r="F1171" s="36"/>
      <c r="G1171" s="36"/>
      <c r="H1171" s="36"/>
      <c r="I1171" s="36"/>
    </row>
    <row r="1172" spans="3:9">
      <c r="C1172" s="36"/>
      <c r="D1172" s="36"/>
      <c r="E1172" s="36"/>
      <c r="F1172" s="36"/>
      <c r="G1172" s="36"/>
      <c r="H1172" s="36"/>
      <c r="I1172" s="36"/>
    </row>
    <row r="1173" spans="3:9">
      <c r="C1173" s="36"/>
      <c r="D1173" s="36"/>
      <c r="E1173" s="36"/>
      <c r="F1173" s="36"/>
      <c r="G1173" s="36"/>
      <c r="H1173" s="36"/>
      <c r="I1173" s="36"/>
    </row>
    <row r="1174" spans="3:9">
      <c r="C1174" s="36"/>
      <c r="D1174" s="36"/>
      <c r="E1174" s="36"/>
      <c r="F1174" s="36"/>
      <c r="G1174" s="36"/>
      <c r="H1174" s="36"/>
      <c r="I1174" s="36"/>
    </row>
    <row r="1175" spans="3:9">
      <c r="C1175" s="36"/>
      <c r="D1175" s="36"/>
      <c r="E1175" s="36"/>
      <c r="F1175" s="36"/>
      <c r="G1175" s="36"/>
      <c r="H1175" s="36"/>
      <c r="I1175" s="36"/>
    </row>
    <row r="1176" spans="3:9">
      <c r="C1176" s="36"/>
      <c r="D1176" s="36"/>
      <c r="E1176" s="36"/>
      <c r="F1176" s="36"/>
      <c r="G1176" s="36"/>
      <c r="H1176" s="36"/>
      <c r="I1176" s="36"/>
    </row>
    <row r="1177" spans="3:9">
      <c r="C1177" s="36"/>
      <c r="D1177" s="36"/>
      <c r="E1177" s="36"/>
      <c r="F1177" s="36"/>
      <c r="G1177" s="36"/>
      <c r="H1177" s="36"/>
      <c r="I1177" s="36"/>
    </row>
    <row r="1179" spans="2:9">
      <c r="B1179" s="35" t="s">
        <v>432</v>
      </c>
      <c r="C1179" s="36"/>
      <c r="D1179" s="36"/>
      <c r="E1179" s="36"/>
      <c r="F1179" s="36"/>
      <c r="G1179" s="36"/>
      <c r="H1179" s="36"/>
      <c r="I1179" s="36"/>
    </row>
    <row r="1180" spans="3:9">
      <c r="C1180" s="36"/>
      <c r="D1180" s="36"/>
      <c r="E1180" s="36"/>
      <c r="F1180" s="36"/>
      <c r="G1180" s="36"/>
      <c r="H1180" s="36"/>
      <c r="I1180" s="36"/>
    </row>
    <row r="1181" spans="3:9">
      <c r="C1181" s="36"/>
      <c r="D1181" s="36"/>
      <c r="E1181" s="36"/>
      <c r="F1181" s="36"/>
      <c r="G1181" s="36"/>
      <c r="H1181" s="36"/>
      <c r="I1181" s="36"/>
    </row>
    <row r="1182" spans="3:9">
      <c r="C1182" s="36"/>
      <c r="D1182" s="36"/>
      <c r="E1182" s="36"/>
      <c r="F1182" s="36"/>
      <c r="G1182" s="36"/>
      <c r="H1182" s="36"/>
      <c r="I1182" s="36"/>
    </row>
    <row r="1183" spans="3:9">
      <c r="C1183" s="36"/>
      <c r="D1183" s="36"/>
      <c r="E1183" s="36"/>
      <c r="F1183" s="36"/>
      <c r="G1183" s="36"/>
      <c r="H1183" s="36"/>
      <c r="I1183" s="36"/>
    </row>
    <row r="1184" spans="3:9">
      <c r="C1184" s="36"/>
      <c r="D1184" s="36"/>
      <c r="E1184" s="36"/>
      <c r="F1184" s="36"/>
      <c r="G1184" s="36"/>
      <c r="H1184" s="36"/>
      <c r="I1184" s="36"/>
    </row>
    <row r="1185" spans="3:9">
      <c r="C1185" s="36"/>
      <c r="D1185" s="36"/>
      <c r="E1185" s="36"/>
      <c r="F1185" s="36"/>
      <c r="G1185" s="36"/>
      <c r="H1185" s="36"/>
      <c r="I1185" s="36"/>
    </row>
    <row r="1186" spans="3:9">
      <c r="C1186" s="36"/>
      <c r="D1186" s="36"/>
      <c r="E1186" s="36"/>
      <c r="F1186" s="36"/>
      <c r="G1186" s="36"/>
      <c r="H1186" s="36"/>
      <c r="I1186" s="36"/>
    </row>
    <row r="1187" spans="3:9">
      <c r="C1187" s="36"/>
      <c r="D1187" s="36"/>
      <c r="E1187" s="36"/>
      <c r="F1187" s="36"/>
      <c r="G1187" s="36"/>
      <c r="H1187" s="36"/>
      <c r="I1187" s="36"/>
    </row>
    <row r="1188" spans="3:9">
      <c r="C1188" s="36"/>
      <c r="D1188" s="36"/>
      <c r="E1188" s="36"/>
      <c r="F1188" s="36"/>
      <c r="G1188" s="36"/>
      <c r="H1188" s="36"/>
      <c r="I1188" s="36"/>
    </row>
    <row r="1189" spans="3:9">
      <c r="C1189" s="36"/>
      <c r="D1189" s="36"/>
      <c r="E1189" s="36"/>
      <c r="F1189" s="36"/>
      <c r="G1189" s="36"/>
      <c r="H1189" s="36"/>
      <c r="I1189" s="36"/>
    </row>
    <row r="1191" spans="2:9">
      <c r="B1191" s="35" t="s">
        <v>436</v>
      </c>
      <c r="C1191" s="36"/>
      <c r="D1191" s="36"/>
      <c r="E1191" s="36"/>
      <c r="F1191" s="36"/>
      <c r="G1191" s="36"/>
      <c r="H1191" s="36"/>
      <c r="I1191" s="36"/>
    </row>
    <row r="1192" spans="3:9">
      <c r="C1192" s="36"/>
      <c r="D1192" s="36"/>
      <c r="E1192" s="36"/>
      <c r="F1192" s="36"/>
      <c r="G1192" s="36"/>
      <c r="H1192" s="36"/>
      <c r="I1192" s="36"/>
    </row>
    <row r="1193" spans="3:9">
      <c r="C1193" s="36"/>
      <c r="D1193" s="36"/>
      <c r="E1193" s="36"/>
      <c r="F1193" s="36"/>
      <c r="G1193" s="36"/>
      <c r="H1193" s="36"/>
      <c r="I1193" s="36"/>
    </row>
    <row r="1194" spans="3:9">
      <c r="C1194" s="36"/>
      <c r="D1194" s="36"/>
      <c r="E1194" s="36"/>
      <c r="F1194" s="36"/>
      <c r="G1194" s="36"/>
      <c r="H1194" s="36"/>
      <c r="I1194" s="36"/>
    </row>
    <row r="1195" spans="3:9">
      <c r="C1195" s="36"/>
      <c r="D1195" s="36"/>
      <c r="E1195" s="36"/>
      <c r="F1195" s="36"/>
      <c r="G1195" s="36"/>
      <c r="H1195" s="36"/>
      <c r="I1195" s="36"/>
    </row>
    <row r="1196" spans="3:9">
      <c r="C1196" s="36"/>
      <c r="D1196" s="36"/>
      <c r="E1196" s="36"/>
      <c r="F1196" s="36"/>
      <c r="G1196" s="36"/>
      <c r="H1196" s="36"/>
      <c r="I1196" s="36"/>
    </row>
    <row r="1197" spans="3:9">
      <c r="C1197" s="36"/>
      <c r="D1197" s="36"/>
      <c r="E1197" s="36"/>
      <c r="F1197" s="36"/>
      <c r="G1197" s="36"/>
      <c r="H1197" s="36"/>
      <c r="I1197" s="36"/>
    </row>
    <row r="1198" spans="3:9">
      <c r="C1198" s="36"/>
      <c r="D1198" s="36"/>
      <c r="E1198" s="36"/>
      <c r="F1198" s="36"/>
      <c r="G1198" s="36"/>
      <c r="H1198" s="36"/>
      <c r="I1198" s="36"/>
    </row>
    <row r="1199" spans="3:9">
      <c r="C1199" s="36"/>
      <c r="D1199" s="36"/>
      <c r="E1199" s="36"/>
      <c r="F1199" s="36"/>
      <c r="G1199" s="36"/>
      <c r="H1199" s="36"/>
      <c r="I1199" s="36"/>
    </row>
    <row r="1200" spans="3:9">
      <c r="C1200" s="36"/>
      <c r="D1200" s="36"/>
      <c r="E1200" s="36"/>
      <c r="F1200" s="36"/>
      <c r="G1200" s="36"/>
      <c r="H1200" s="36"/>
      <c r="I1200" s="36"/>
    </row>
    <row r="1201" spans="3:9">
      <c r="C1201" s="36"/>
      <c r="D1201" s="36"/>
      <c r="E1201" s="36"/>
      <c r="F1201" s="36"/>
      <c r="G1201" s="36"/>
      <c r="H1201" s="36"/>
      <c r="I1201" s="36"/>
    </row>
    <row r="1203" spans="2:9">
      <c r="B1203" s="35" t="s">
        <v>442</v>
      </c>
      <c r="C1203" s="36"/>
      <c r="D1203" s="36"/>
      <c r="E1203" s="36"/>
      <c r="F1203" s="36"/>
      <c r="G1203" s="36"/>
      <c r="H1203" s="36"/>
      <c r="I1203" s="36"/>
    </row>
    <row r="1204" spans="3:9">
      <c r="C1204" s="36"/>
      <c r="D1204" s="36"/>
      <c r="E1204" s="36"/>
      <c r="F1204" s="36"/>
      <c r="G1204" s="36"/>
      <c r="H1204" s="36"/>
      <c r="I1204" s="36"/>
    </row>
    <row r="1205" spans="3:9">
      <c r="C1205" s="36"/>
      <c r="D1205" s="36"/>
      <c r="E1205" s="36"/>
      <c r="F1205" s="36"/>
      <c r="G1205" s="36"/>
      <c r="H1205" s="36"/>
      <c r="I1205" s="36"/>
    </row>
    <row r="1206" spans="3:9">
      <c r="C1206" s="36"/>
      <c r="D1206" s="36"/>
      <c r="E1206" s="36"/>
      <c r="F1206" s="36"/>
      <c r="G1206" s="36"/>
      <c r="H1206" s="36"/>
      <c r="I1206" s="36"/>
    </row>
    <row r="1207" spans="3:9">
      <c r="C1207" s="36"/>
      <c r="D1207" s="36"/>
      <c r="E1207" s="36"/>
      <c r="F1207" s="36"/>
      <c r="G1207" s="36"/>
      <c r="H1207" s="36"/>
      <c r="I1207" s="36"/>
    </row>
    <row r="1208" spans="3:9">
      <c r="C1208" s="36"/>
      <c r="D1208" s="36"/>
      <c r="E1208" s="36"/>
      <c r="F1208" s="36"/>
      <c r="G1208" s="36"/>
      <c r="H1208" s="36"/>
      <c r="I1208" s="36"/>
    </row>
    <row r="1209" spans="3:9">
      <c r="C1209" s="36"/>
      <c r="D1209" s="36"/>
      <c r="E1209" s="36"/>
      <c r="F1209" s="36"/>
      <c r="G1209" s="36"/>
      <c r="H1209" s="36"/>
      <c r="I1209" s="36"/>
    </row>
    <row r="1210" spans="3:9">
      <c r="C1210" s="36"/>
      <c r="D1210" s="36"/>
      <c r="E1210" s="36"/>
      <c r="F1210" s="36"/>
      <c r="G1210" s="36"/>
      <c r="H1210" s="36"/>
      <c r="I1210" s="36"/>
    </row>
    <row r="1211" spans="3:9">
      <c r="C1211" s="36"/>
      <c r="D1211" s="36"/>
      <c r="E1211" s="36"/>
      <c r="F1211" s="36"/>
      <c r="G1211" s="36"/>
      <c r="H1211" s="36"/>
      <c r="I1211" s="36"/>
    </row>
    <row r="1212" spans="3:9">
      <c r="C1212" s="36"/>
      <c r="D1212" s="36"/>
      <c r="E1212" s="36"/>
      <c r="F1212" s="36"/>
      <c r="G1212" s="36"/>
      <c r="H1212" s="36"/>
      <c r="I1212" s="36"/>
    </row>
    <row r="1213" spans="3:9">
      <c r="C1213" s="36"/>
      <c r="D1213" s="36"/>
      <c r="E1213" s="36"/>
      <c r="F1213" s="36"/>
      <c r="G1213" s="36"/>
      <c r="H1213" s="36"/>
      <c r="I1213" s="36"/>
    </row>
    <row r="1215" spans="2:9">
      <c r="B1215" s="35" t="s">
        <v>448</v>
      </c>
      <c r="C1215" s="36"/>
      <c r="D1215" s="36"/>
      <c r="E1215" s="36"/>
      <c r="F1215" s="36"/>
      <c r="G1215" s="36"/>
      <c r="H1215" s="36"/>
      <c r="I1215" s="36"/>
    </row>
    <row r="1216" spans="3:9">
      <c r="C1216" s="36"/>
      <c r="D1216" s="36"/>
      <c r="E1216" s="36"/>
      <c r="F1216" s="36"/>
      <c r="G1216" s="36"/>
      <c r="H1216" s="36"/>
      <c r="I1216" s="36"/>
    </row>
    <row r="1217" spans="3:9">
      <c r="C1217" s="36"/>
      <c r="D1217" s="36"/>
      <c r="E1217" s="36"/>
      <c r="F1217" s="36"/>
      <c r="G1217" s="36"/>
      <c r="H1217" s="36"/>
      <c r="I1217" s="36"/>
    </row>
    <row r="1218" spans="3:9">
      <c r="C1218" s="36"/>
      <c r="D1218" s="36"/>
      <c r="E1218" s="36"/>
      <c r="F1218" s="36"/>
      <c r="G1218" s="36"/>
      <c r="H1218" s="36"/>
      <c r="I1218" s="36"/>
    </row>
    <row r="1219" spans="3:9">
      <c r="C1219" s="36"/>
      <c r="D1219" s="36"/>
      <c r="E1219" s="36"/>
      <c r="F1219" s="36"/>
      <c r="G1219" s="36"/>
      <c r="H1219" s="36"/>
      <c r="I1219" s="36"/>
    </row>
    <row r="1220" spans="3:9">
      <c r="C1220" s="36"/>
      <c r="D1220" s="36"/>
      <c r="E1220" s="36"/>
      <c r="F1220" s="36"/>
      <c r="G1220" s="36"/>
      <c r="H1220" s="36"/>
      <c r="I1220" s="36"/>
    </row>
    <row r="1221" spans="3:9">
      <c r="C1221" s="36"/>
      <c r="D1221" s="36"/>
      <c r="E1221" s="36"/>
      <c r="F1221" s="36"/>
      <c r="G1221" s="36"/>
      <c r="H1221" s="36"/>
      <c r="I1221" s="36"/>
    </row>
    <row r="1222" spans="3:9">
      <c r="C1222" s="36"/>
      <c r="D1222" s="36"/>
      <c r="E1222" s="36"/>
      <c r="F1222" s="36"/>
      <c r="G1222" s="36"/>
      <c r="H1222" s="36"/>
      <c r="I1222" s="36"/>
    </row>
    <row r="1223" spans="3:9">
      <c r="C1223" s="36"/>
      <c r="D1223" s="36"/>
      <c r="E1223" s="36"/>
      <c r="F1223" s="36"/>
      <c r="G1223" s="36"/>
      <c r="H1223" s="36"/>
      <c r="I1223" s="36"/>
    </row>
    <row r="1224" spans="3:9">
      <c r="C1224" s="36"/>
      <c r="D1224" s="36"/>
      <c r="E1224" s="36"/>
      <c r="F1224" s="36"/>
      <c r="G1224" s="36"/>
      <c r="H1224" s="36"/>
      <c r="I1224" s="36"/>
    </row>
    <row r="1225" spans="3:9">
      <c r="C1225" s="36"/>
      <c r="D1225" s="36"/>
      <c r="E1225" s="36"/>
      <c r="F1225" s="36"/>
      <c r="G1225" s="36"/>
      <c r="H1225" s="36"/>
      <c r="I1225" s="36"/>
    </row>
    <row r="1227" spans="2:9">
      <c r="B1227" s="35" t="s">
        <v>454</v>
      </c>
      <c r="C1227" s="36"/>
      <c r="D1227" s="36"/>
      <c r="E1227" s="36"/>
      <c r="F1227" s="36"/>
      <c r="G1227" s="36"/>
      <c r="H1227" s="36"/>
      <c r="I1227" s="36"/>
    </row>
    <row r="1228" spans="3:9">
      <c r="C1228" s="36"/>
      <c r="D1228" s="36"/>
      <c r="E1228" s="36"/>
      <c r="F1228" s="36"/>
      <c r="G1228" s="36"/>
      <c r="H1228" s="36"/>
      <c r="I1228" s="36"/>
    </row>
    <row r="1229" spans="3:9">
      <c r="C1229" s="36"/>
      <c r="D1229" s="36"/>
      <c r="E1229" s="36"/>
      <c r="F1229" s="36"/>
      <c r="G1229" s="36"/>
      <c r="H1229" s="36"/>
      <c r="I1229" s="36"/>
    </row>
    <row r="1230" spans="3:9">
      <c r="C1230" s="36"/>
      <c r="D1230" s="36"/>
      <c r="E1230" s="36"/>
      <c r="F1230" s="36"/>
      <c r="G1230" s="36"/>
      <c r="H1230" s="36"/>
      <c r="I1230" s="36"/>
    </row>
    <row r="1231" spans="3:9">
      <c r="C1231" s="36"/>
      <c r="D1231" s="36"/>
      <c r="E1231" s="36"/>
      <c r="F1231" s="36"/>
      <c r="G1231" s="36"/>
      <c r="H1231" s="36"/>
      <c r="I1231" s="36"/>
    </row>
    <row r="1232" spans="3:9">
      <c r="C1232" s="36"/>
      <c r="D1232" s="36"/>
      <c r="E1232" s="36"/>
      <c r="F1232" s="36"/>
      <c r="G1232" s="36"/>
      <c r="H1232" s="36"/>
      <c r="I1232" s="36"/>
    </row>
    <row r="1233" spans="3:9">
      <c r="C1233" s="36"/>
      <c r="D1233" s="36"/>
      <c r="E1233" s="36"/>
      <c r="F1233" s="36"/>
      <c r="G1233" s="36"/>
      <c r="H1233" s="36"/>
      <c r="I1233" s="36"/>
    </row>
    <row r="1234" spans="3:9">
      <c r="C1234" s="36"/>
      <c r="D1234" s="36"/>
      <c r="E1234" s="36"/>
      <c r="F1234" s="36"/>
      <c r="G1234" s="36"/>
      <c r="H1234" s="36"/>
      <c r="I1234" s="36"/>
    </row>
    <row r="1235" spans="3:9">
      <c r="C1235" s="36"/>
      <c r="D1235" s="36"/>
      <c r="E1235" s="36"/>
      <c r="F1235" s="36"/>
      <c r="G1235" s="36"/>
      <c r="H1235" s="36"/>
      <c r="I1235" s="36"/>
    </row>
    <row r="1236" spans="3:9">
      <c r="C1236" s="36"/>
      <c r="D1236" s="36"/>
      <c r="E1236" s="36"/>
      <c r="F1236" s="36"/>
      <c r="G1236" s="36"/>
      <c r="H1236" s="36"/>
      <c r="I1236" s="36"/>
    </row>
    <row r="1237" spans="3:9">
      <c r="C1237" s="36"/>
      <c r="D1237" s="36"/>
      <c r="E1237" s="36"/>
      <c r="F1237" s="36"/>
      <c r="G1237" s="36"/>
      <c r="H1237" s="36"/>
      <c r="I1237" s="36"/>
    </row>
    <row r="1239" spans="2:9">
      <c r="B1239" s="35" t="s">
        <v>460</v>
      </c>
      <c r="C1239" s="36"/>
      <c r="D1239" s="36"/>
      <c r="E1239" s="36"/>
      <c r="F1239" s="36"/>
      <c r="G1239" s="36"/>
      <c r="H1239" s="36"/>
      <c r="I1239" s="36"/>
    </row>
    <row r="1240" spans="3:9">
      <c r="C1240" s="36"/>
      <c r="D1240" s="36"/>
      <c r="E1240" s="36"/>
      <c r="F1240" s="36"/>
      <c r="G1240" s="36"/>
      <c r="H1240" s="36"/>
      <c r="I1240" s="36"/>
    </row>
    <row r="1241" spans="3:9">
      <c r="C1241" s="36"/>
      <c r="D1241" s="36"/>
      <c r="E1241" s="36"/>
      <c r="F1241" s="36"/>
      <c r="G1241" s="36"/>
      <c r="H1241" s="36"/>
      <c r="I1241" s="36"/>
    </row>
    <row r="1242" spans="3:9">
      <c r="C1242" s="36"/>
      <c r="D1242" s="36"/>
      <c r="E1242" s="36"/>
      <c r="F1242" s="36"/>
      <c r="G1242" s="36"/>
      <c r="H1242" s="36"/>
      <c r="I1242" s="36"/>
    </row>
    <row r="1243" spans="3:9">
      <c r="C1243" s="36"/>
      <c r="D1243" s="36"/>
      <c r="E1243" s="36"/>
      <c r="F1243" s="36"/>
      <c r="G1243" s="36"/>
      <c r="H1243" s="36"/>
      <c r="I1243" s="36"/>
    </row>
    <row r="1244" spans="3:9">
      <c r="C1244" s="36"/>
      <c r="D1244" s="36"/>
      <c r="E1244" s="36"/>
      <c r="F1244" s="36"/>
      <c r="G1244" s="36"/>
      <c r="H1244" s="36"/>
      <c r="I1244" s="36"/>
    </row>
    <row r="1245" spans="3:9">
      <c r="C1245" s="36"/>
      <c r="D1245" s="36"/>
      <c r="E1245" s="36"/>
      <c r="F1245" s="36"/>
      <c r="G1245" s="36"/>
      <c r="H1245" s="36"/>
      <c r="I1245" s="36"/>
    </row>
    <row r="1246" spans="3:9">
      <c r="C1246" s="36"/>
      <c r="D1246" s="36"/>
      <c r="E1246" s="36"/>
      <c r="F1246" s="36"/>
      <c r="G1246" s="36"/>
      <c r="H1246" s="36"/>
      <c r="I1246" s="36"/>
    </row>
    <row r="1247" spans="3:9">
      <c r="C1247" s="36"/>
      <c r="D1247" s="36"/>
      <c r="E1247" s="36"/>
      <c r="F1247" s="36"/>
      <c r="G1247" s="36"/>
      <c r="H1247" s="36"/>
      <c r="I1247" s="36"/>
    </row>
    <row r="1248" spans="3:9">
      <c r="C1248" s="36"/>
      <c r="D1248" s="36"/>
      <c r="E1248" s="36"/>
      <c r="F1248" s="36"/>
      <c r="G1248" s="36"/>
      <c r="H1248" s="36"/>
      <c r="I1248" s="36"/>
    </row>
    <row r="1249" spans="3:9">
      <c r="C1249" s="36"/>
      <c r="D1249" s="36"/>
      <c r="E1249" s="36"/>
      <c r="F1249" s="36"/>
      <c r="G1249" s="36"/>
      <c r="H1249" s="36"/>
      <c r="I1249" s="36"/>
    </row>
    <row r="1251" spans="2:9">
      <c r="B1251" s="35" t="s">
        <v>466</v>
      </c>
      <c r="C1251" s="36"/>
      <c r="D1251" s="36"/>
      <c r="E1251" s="36"/>
      <c r="F1251" s="36"/>
      <c r="G1251" s="36"/>
      <c r="H1251" s="36"/>
      <c r="I1251" s="36"/>
    </row>
    <row r="1252" spans="3:9">
      <c r="C1252" s="36"/>
      <c r="D1252" s="36"/>
      <c r="E1252" s="36"/>
      <c r="F1252" s="36"/>
      <c r="G1252" s="36"/>
      <c r="H1252" s="36"/>
      <c r="I1252" s="36"/>
    </row>
    <row r="1253" spans="3:9">
      <c r="C1253" s="36"/>
      <c r="D1253" s="36"/>
      <c r="E1253" s="36"/>
      <c r="F1253" s="36"/>
      <c r="G1253" s="36"/>
      <c r="H1253" s="36"/>
      <c r="I1253" s="36"/>
    </row>
    <row r="1254" spans="3:9">
      <c r="C1254" s="36"/>
      <c r="D1254" s="36"/>
      <c r="E1254" s="36"/>
      <c r="F1254" s="36"/>
      <c r="G1254" s="36"/>
      <c r="H1254" s="36"/>
      <c r="I1254" s="36"/>
    </row>
    <row r="1255" spans="3:9">
      <c r="C1255" s="36"/>
      <c r="D1255" s="36"/>
      <c r="E1255" s="36"/>
      <c r="F1255" s="36"/>
      <c r="G1255" s="36"/>
      <c r="H1255" s="36"/>
      <c r="I1255" s="36"/>
    </row>
    <row r="1256" spans="3:9">
      <c r="C1256" s="36"/>
      <c r="D1256" s="36"/>
      <c r="E1256" s="36"/>
      <c r="F1256" s="36"/>
      <c r="G1256" s="36"/>
      <c r="H1256" s="36"/>
      <c r="I1256" s="36"/>
    </row>
    <row r="1257" spans="3:9">
      <c r="C1257" s="36"/>
      <c r="D1257" s="36"/>
      <c r="E1257" s="36"/>
      <c r="F1257" s="36"/>
      <c r="G1257" s="36"/>
      <c r="H1257" s="36"/>
      <c r="I1257" s="36"/>
    </row>
    <row r="1258" spans="3:9">
      <c r="C1258" s="36"/>
      <c r="D1258" s="36"/>
      <c r="E1258" s="36"/>
      <c r="F1258" s="36"/>
      <c r="G1258" s="36"/>
      <c r="H1258" s="36"/>
      <c r="I1258" s="36"/>
    </row>
    <row r="1259" spans="3:9">
      <c r="C1259" s="36"/>
      <c r="D1259" s="36"/>
      <c r="E1259" s="36"/>
      <c r="F1259" s="36"/>
      <c r="G1259" s="36"/>
      <c r="H1259" s="36"/>
      <c r="I1259" s="36"/>
    </row>
    <row r="1260" spans="3:9">
      <c r="C1260" s="36"/>
      <c r="D1260" s="36"/>
      <c r="E1260" s="36"/>
      <c r="F1260" s="36"/>
      <c r="G1260" s="36"/>
      <c r="H1260" s="36"/>
      <c r="I1260" s="36"/>
    </row>
    <row r="1261" spans="3:9">
      <c r="C1261" s="36"/>
      <c r="D1261" s="36"/>
      <c r="E1261" s="36"/>
      <c r="F1261" s="36"/>
      <c r="G1261" s="36"/>
      <c r="H1261" s="36"/>
      <c r="I1261" s="36"/>
    </row>
    <row r="1263" spans="2:9">
      <c r="B1263" s="35" t="s">
        <v>470</v>
      </c>
      <c r="C1263" s="36"/>
      <c r="D1263" s="36"/>
      <c r="E1263" s="36"/>
      <c r="F1263" s="36"/>
      <c r="G1263" s="36"/>
      <c r="H1263" s="36"/>
      <c r="I1263" s="36"/>
    </row>
    <row r="1264" spans="3:9">
      <c r="C1264" s="36"/>
      <c r="D1264" s="36"/>
      <c r="E1264" s="36"/>
      <c r="F1264" s="36"/>
      <c r="G1264" s="36"/>
      <c r="H1264" s="36"/>
      <c r="I1264" s="36"/>
    </row>
    <row r="1265" spans="3:9">
      <c r="C1265" s="36"/>
      <c r="D1265" s="36"/>
      <c r="E1265" s="36"/>
      <c r="F1265" s="36"/>
      <c r="G1265" s="36"/>
      <c r="H1265" s="36"/>
      <c r="I1265" s="36"/>
    </row>
    <row r="1266" spans="3:9">
      <c r="C1266" s="36"/>
      <c r="D1266" s="36"/>
      <c r="E1266" s="36"/>
      <c r="F1266" s="36"/>
      <c r="G1266" s="36"/>
      <c r="H1266" s="36"/>
      <c r="I1266" s="36"/>
    </row>
    <row r="1267" spans="3:9">
      <c r="C1267" s="36"/>
      <c r="D1267" s="36"/>
      <c r="E1267" s="36"/>
      <c r="F1267" s="36"/>
      <c r="G1267" s="36"/>
      <c r="H1267" s="36"/>
      <c r="I1267" s="36"/>
    </row>
    <row r="1268" spans="3:9">
      <c r="C1268" s="36"/>
      <c r="D1268" s="36"/>
      <c r="E1268" s="36"/>
      <c r="F1268" s="36"/>
      <c r="G1268" s="36"/>
      <c r="H1268" s="36"/>
      <c r="I1268" s="36"/>
    </row>
    <row r="1269" spans="3:9">
      <c r="C1269" s="36"/>
      <c r="D1269" s="36"/>
      <c r="E1269" s="36"/>
      <c r="F1269" s="36"/>
      <c r="G1269" s="36"/>
      <c r="H1269" s="36"/>
      <c r="I1269" s="36"/>
    </row>
    <row r="1270" spans="3:9">
      <c r="C1270" s="36"/>
      <c r="D1270" s="36"/>
      <c r="E1270" s="36"/>
      <c r="F1270" s="36"/>
      <c r="G1270" s="36"/>
      <c r="H1270" s="36"/>
      <c r="I1270" s="36"/>
    </row>
    <row r="1271" spans="3:9">
      <c r="C1271" s="36"/>
      <c r="D1271" s="36"/>
      <c r="E1271" s="36"/>
      <c r="F1271" s="36"/>
      <c r="G1271" s="36"/>
      <c r="H1271" s="36"/>
      <c r="I1271" s="36"/>
    </row>
    <row r="1272" spans="3:9">
      <c r="C1272" s="36"/>
      <c r="D1272" s="36"/>
      <c r="E1272" s="36"/>
      <c r="F1272" s="36"/>
      <c r="G1272" s="36"/>
      <c r="H1272" s="36"/>
      <c r="I1272" s="36"/>
    </row>
    <row r="1273" spans="3:9">
      <c r="C1273" s="36"/>
      <c r="D1273" s="36"/>
      <c r="E1273" s="36"/>
      <c r="F1273" s="36"/>
      <c r="G1273" s="36"/>
      <c r="H1273" s="36"/>
      <c r="I1273" s="36"/>
    </row>
    <row r="1275" spans="2:9">
      <c r="B1275" s="35" t="s">
        <v>475</v>
      </c>
      <c r="C1275" s="36"/>
      <c r="D1275" s="36"/>
      <c r="E1275" s="36"/>
      <c r="F1275" s="36"/>
      <c r="G1275" s="36"/>
      <c r="H1275" s="36"/>
      <c r="I1275" s="36"/>
    </row>
    <row r="1276" spans="3:9">
      <c r="C1276" s="36"/>
      <c r="D1276" s="36"/>
      <c r="E1276" s="36"/>
      <c r="F1276" s="36"/>
      <c r="G1276" s="36"/>
      <c r="H1276" s="36"/>
      <c r="I1276" s="36"/>
    </row>
    <row r="1277" spans="3:9">
      <c r="C1277" s="36"/>
      <c r="D1277" s="36"/>
      <c r="E1277" s="36"/>
      <c r="F1277" s="36"/>
      <c r="G1277" s="36"/>
      <c r="H1277" s="36"/>
      <c r="I1277" s="36"/>
    </row>
    <row r="1278" spans="3:9">
      <c r="C1278" s="36"/>
      <c r="D1278" s="36"/>
      <c r="E1278" s="36"/>
      <c r="F1278" s="36"/>
      <c r="G1278" s="36"/>
      <c r="H1278" s="36"/>
      <c r="I1278" s="36"/>
    </row>
    <row r="1279" spans="3:9">
      <c r="C1279" s="36"/>
      <c r="D1279" s="36"/>
      <c r="E1279" s="36"/>
      <c r="F1279" s="36"/>
      <c r="G1279" s="36"/>
      <c r="H1279" s="36"/>
      <c r="I1279" s="36"/>
    </row>
    <row r="1280" spans="3:9">
      <c r="C1280" s="36"/>
      <c r="D1280" s="36"/>
      <c r="E1280" s="36"/>
      <c r="F1280" s="36"/>
      <c r="G1280" s="36"/>
      <c r="H1280" s="36"/>
      <c r="I1280" s="36"/>
    </row>
    <row r="1281" spans="3:9">
      <c r="C1281" s="36"/>
      <c r="D1281" s="36"/>
      <c r="E1281" s="36"/>
      <c r="F1281" s="36"/>
      <c r="G1281" s="36"/>
      <c r="H1281" s="36"/>
      <c r="I1281" s="36"/>
    </row>
    <row r="1282" spans="3:9">
      <c r="C1282" s="36"/>
      <c r="D1282" s="36"/>
      <c r="E1282" s="36"/>
      <c r="F1282" s="36"/>
      <c r="G1282" s="36"/>
      <c r="H1282" s="36"/>
      <c r="I1282" s="36"/>
    </row>
    <row r="1283" spans="3:9">
      <c r="C1283" s="36"/>
      <c r="D1283" s="36"/>
      <c r="E1283" s="36"/>
      <c r="F1283" s="36"/>
      <c r="G1283" s="36"/>
      <c r="H1283" s="36"/>
      <c r="I1283" s="36"/>
    </row>
    <row r="1284" spans="3:9">
      <c r="C1284" s="36"/>
      <c r="D1284" s="36"/>
      <c r="E1284" s="36"/>
      <c r="F1284" s="36"/>
      <c r="G1284" s="36"/>
      <c r="H1284" s="36"/>
      <c r="I1284" s="36"/>
    </row>
    <row r="1285" spans="3:9">
      <c r="C1285" s="36"/>
      <c r="D1285" s="36"/>
      <c r="E1285" s="36"/>
      <c r="F1285" s="36"/>
      <c r="G1285" s="36"/>
      <c r="H1285" s="36"/>
      <c r="I1285" s="36"/>
    </row>
    <row r="1287" spans="2:9">
      <c r="B1287" s="35" t="s">
        <v>483</v>
      </c>
      <c r="C1287" s="36"/>
      <c r="D1287" s="36"/>
      <c r="E1287" s="36"/>
      <c r="F1287" s="36"/>
      <c r="G1287" s="36"/>
      <c r="H1287" s="36"/>
      <c r="I1287" s="36"/>
    </row>
    <row r="1288" spans="3:9">
      <c r="C1288" s="36"/>
      <c r="D1288" s="36"/>
      <c r="E1288" s="36"/>
      <c r="F1288" s="36"/>
      <c r="G1288" s="36"/>
      <c r="H1288" s="36"/>
      <c r="I1288" s="36"/>
    </row>
    <row r="1289" spans="3:9">
      <c r="C1289" s="36"/>
      <c r="D1289" s="36"/>
      <c r="E1289" s="36"/>
      <c r="F1289" s="36"/>
      <c r="G1289" s="36"/>
      <c r="H1289" s="36"/>
      <c r="I1289" s="36"/>
    </row>
    <row r="1290" spans="3:9">
      <c r="C1290" s="36"/>
      <c r="D1290" s="36"/>
      <c r="E1290" s="36"/>
      <c r="F1290" s="36"/>
      <c r="G1290" s="36"/>
      <c r="H1290" s="36"/>
      <c r="I1290" s="36"/>
    </row>
    <row r="1291" spans="3:9">
      <c r="C1291" s="36"/>
      <c r="D1291" s="36"/>
      <c r="E1291" s="36"/>
      <c r="F1291" s="36"/>
      <c r="G1291" s="36"/>
      <c r="H1291" s="36"/>
      <c r="I1291" s="36"/>
    </row>
    <row r="1292" spans="3:9">
      <c r="C1292" s="36"/>
      <c r="D1292" s="36"/>
      <c r="E1292" s="36"/>
      <c r="F1292" s="36"/>
      <c r="G1292" s="36"/>
      <c r="H1292" s="36"/>
      <c r="I1292" s="36"/>
    </row>
    <row r="1293" spans="3:9">
      <c r="C1293" s="36"/>
      <c r="D1293" s="36"/>
      <c r="E1293" s="36"/>
      <c r="F1293" s="36"/>
      <c r="G1293" s="36"/>
      <c r="H1293" s="36"/>
      <c r="I1293" s="36"/>
    </row>
    <row r="1294" spans="3:9">
      <c r="C1294" s="36"/>
      <c r="D1294" s="36"/>
      <c r="E1294" s="36"/>
      <c r="F1294" s="36"/>
      <c r="G1294" s="36"/>
      <c r="H1294" s="36"/>
      <c r="I1294" s="36"/>
    </row>
    <row r="1295" spans="3:9">
      <c r="C1295" s="36"/>
      <c r="D1295" s="36"/>
      <c r="E1295" s="36"/>
      <c r="F1295" s="36"/>
      <c r="G1295" s="36"/>
      <c r="H1295" s="36"/>
      <c r="I1295" s="36"/>
    </row>
    <row r="1296" spans="3:9">
      <c r="C1296" s="36"/>
      <c r="D1296" s="36"/>
      <c r="E1296" s="36"/>
      <c r="F1296" s="36"/>
      <c r="G1296" s="36"/>
      <c r="H1296" s="36"/>
      <c r="I1296" s="36"/>
    </row>
    <row r="1297" spans="3:9">
      <c r="C1297" s="36"/>
      <c r="D1297" s="36"/>
      <c r="E1297" s="36"/>
      <c r="F1297" s="36"/>
      <c r="G1297" s="36"/>
      <c r="H1297" s="36"/>
      <c r="I1297" s="36"/>
    </row>
    <row r="1299" spans="2:9">
      <c r="B1299" s="35" t="s">
        <v>486</v>
      </c>
      <c r="C1299" s="36"/>
      <c r="D1299" s="36"/>
      <c r="E1299" s="36"/>
      <c r="F1299" s="36"/>
      <c r="G1299" s="36"/>
      <c r="H1299" s="36"/>
      <c r="I1299" s="36"/>
    </row>
    <row r="1300" spans="3:9">
      <c r="C1300" s="36"/>
      <c r="D1300" s="36"/>
      <c r="E1300" s="36"/>
      <c r="F1300" s="36"/>
      <c r="G1300" s="36"/>
      <c r="H1300" s="36"/>
      <c r="I1300" s="36"/>
    </row>
    <row r="1301" spans="3:9">
      <c r="C1301" s="36"/>
      <c r="D1301" s="36"/>
      <c r="E1301" s="36"/>
      <c r="F1301" s="36"/>
      <c r="G1301" s="36"/>
      <c r="H1301" s="36"/>
      <c r="I1301" s="36"/>
    </row>
    <row r="1302" spans="3:9">
      <c r="C1302" s="36"/>
      <c r="D1302" s="36"/>
      <c r="E1302" s="36"/>
      <c r="F1302" s="36"/>
      <c r="G1302" s="36"/>
      <c r="H1302" s="36"/>
      <c r="I1302" s="36"/>
    </row>
    <row r="1303" spans="3:9">
      <c r="C1303" s="36"/>
      <c r="D1303" s="36"/>
      <c r="E1303" s="36"/>
      <c r="F1303" s="36"/>
      <c r="G1303" s="36"/>
      <c r="H1303" s="36"/>
      <c r="I1303" s="36"/>
    </row>
    <row r="1304" spans="3:9">
      <c r="C1304" s="36"/>
      <c r="D1304" s="36"/>
      <c r="E1304" s="36"/>
      <c r="F1304" s="36"/>
      <c r="G1304" s="36"/>
      <c r="H1304" s="36"/>
      <c r="I1304" s="36"/>
    </row>
    <row r="1305" spans="3:9">
      <c r="C1305" s="36"/>
      <c r="D1305" s="36"/>
      <c r="E1305" s="36"/>
      <c r="F1305" s="36"/>
      <c r="G1305" s="36"/>
      <c r="H1305" s="36"/>
      <c r="I1305" s="36"/>
    </row>
    <row r="1306" spans="3:9">
      <c r="C1306" s="36"/>
      <c r="D1306" s="36"/>
      <c r="E1306" s="36"/>
      <c r="F1306" s="36"/>
      <c r="G1306" s="36"/>
      <c r="H1306" s="36"/>
      <c r="I1306" s="36"/>
    </row>
    <row r="1307" spans="3:9">
      <c r="C1307" s="36"/>
      <c r="D1307" s="36"/>
      <c r="E1307" s="36"/>
      <c r="F1307" s="36"/>
      <c r="G1307" s="36"/>
      <c r="H1307" s="36"/>
      <c r="I1307" s="36"/>
    </row>
    <row r="1308" spans="3:9">
      <c r="C1308" s="36"/>
      <c r="D1308" s="36"/>
      <c r="E1308" s="36"/>
      <c r="F1308" s="36"/>
      <c r="G1308" s="36"/>
      <c r="H1308" s="36"/>
      <c r="I1308" s="36"/>
    </row>
    <row r="1309" spans="3:9">
      <c r="C1309" s="36"/>
      <c r="D1309" s="36"/>
      <c r="E1309" s="36"/>
      <c r="F1309" s="36"/>
      <c r="G1309" s="36"/>
      <c r="H1309" s="36"/>
      <c r="I1309" s="36"/>
    </row>
    <row r="1311" spans="2:9">
      <c r="B1311" s="35" t="s">
        <v>490</v>
      </c>
      <c r="C1311" s="36"/>
      <c r="D1311" s="36"/>
      <c r="E1311" s="36"/>
      <c r="F1311" s="36"/>
      <c r="G1311" s="36"/>
      <c r="H1311" s="36"/>
      <c r="I1311" s="36"/>
    </row>
    <row r="1312" spans="3:9">
      <c r="C1312" s="36"/>
      <c r="D1312" s="36"/>
      <c r="E1312" s="36"/>
      <c r="F1312" s="36"/>
      <c r="G1312" s="36"/>
      <c r="H1312" s="36"/>
      <c r="I1312" s="36"/>
    </row>
    <row r="1313" spans="3:9">
      <c r="C1313" s="36"/>
      <c r="D1313" s="36"/>
      <c r="E1313" s="36"/>
      <c r="F1313" s="36"/>
      <c r="G1313" s="36"/>
      <c r="H1313" s="36"/>
      <c r="I1313" s="36"/>
    </row>
    <row r="1314" spans="3:9">
      <c r="C1314" s="36"/>
      <c r="D1314" s="36"/>
      <c r="E1314" s="36"/>
      <c r="F1314" s="36"/>
      <c r="G1314" s="36"/>
      <c r="H1314" s="36"/>
      <c r="I1314" s="36"/>
    </row>
    <row r="1315" spans="3:9">
      <c r="C1315" s="36"/>
      <c r="D1315" s="36"/>
      <c r="E1315" s="36"/>
      <c r="F1315" s="36"/>
      <c r="G1315" s="36"/>
      <c r="H1315" s="36"/>
      <c r="I1315" s="36"/>
    </row>
    <row r="1316" spans="3:9">
      <c r="C1316" s="36"/>
      <c r="D1316" s="36"/>
      <c r="E1316" s="36"/>
      <c r="F1316" s="36"/>
      <c r="G1316" s="36"/>
      <c r="H1316" s="36"/>
      <c r="I1316" s="36"/>
    </row>
    <row r="1317" spans="3:9">
      <c r="C1317" s="36"/>
      <c r="D1317" s="36"/>
      <c r="E1317" s="36"/>
      <c r="F1317" s="36"/>
      <c r="G1317" s="36"/>
      <c r="H1317" s="36"/>
      <c r="I1317" s="36"/>
    </row>
    <row r="1318" spans="3:9">
      <c r="C1318" s="36"/>
      <c r="D1318" s="36"/>
      <c r="E1318" s="36"/>
      <c r="F1318" s="36"/>
      <c r="G1318" s="36"/>
      <c r="H1318" s="36"/>
      <c r="I1318" s="36"/>
    </row>
    <row r="1319" spans="3:9">
      <c r="C1319" s="36"/>
      <c r="D1319" s="36"/>
      <c r="E1319" s="36"/>
      <c r="F1319" s="36"/>
      <c r="G1319" s="36"/>
      <c r="H1319" s="36"/>
      <c r="I1319" s="36"/>
    </row>
    <row r="1320" spans="3:9">
      <c r="C1320" s="36"/>
      <c r="D1320" s="36"/>
      <c r="E1320" s="36"/>
      <c r="F1320" s="36"/>
      <c r="G1320" s="36"/>
      <c r="H1320" s="36"/>
      <c r="I1320" s="36"/>
    </row>
    <row r="1321" spans="3:9">
      <c r="C1321" s="36"/>
      <c r="D1321" s="36"/>
      <c r="E1321" s="36"/>
      <c r="F1321" s="36"/>
      <c r="G1321" s="36"/>
      <c r="H1321" s="36"/>
      <c r="I1321" s="36"/>
    </row>
    <row r="1323" spans="2:9">
      <c r="B1323" s="35" t="s">
        <v>494</v>
      </c>
      <c r="C1323" s="36"/>
      <c r="D1323" s="36"/>
      <c r="E1323" s="36"/>
      <c r="F1323" s="36"/>
      <c r="G1323" s="36"/>
      <c r="H1323" s="36"/>
      <c r="I1323" s="36"/>
    </row>
    <row r="1324" spans="3:9">
      <c r="C1324" s="36"/>
      <c r="D1324" s="36"/>
      <c r="E1324" s="36"/>
      <c r="F1324" s="36"/>
      <c r="G1324" s="36"/>
      <c r="H1324" s="36"/>
      <c r="I1324" s="36"/>
    </row>
    <row r="1325" spans="3:9">
      <c r="C1325" s="36"/>
      <c r="D1325" s="36"/>
      <c r="E1325" s="36"/>
      <c r="F1325" s="36"/>
      <c r="G1325" s="36"/>
      <c r="H1325" s="36"/>
      <c r="I1325" s="36"/>
    </row>
    <row r="1326" spans="3:9">
      <c r="C1326" s="36"/>
      <c r="D1326" s="36"/>
      <c r="E1326" s="36"/>
      <c r="F1326" s="36"/>
      <c r="G1326" s="36"/>
      <c r="H1326" s="36"/>
      <c r="I1326" s="36"/>
    </row>
    <row r="1327" spans="3:9">
      <c r="C1327" s="36"/>
      <c r="D1327" s="36"/>
      <c r="E1327" s="36"/>
      <c r="F1327" s="36"/>
      <c r="G1327" s="36"/>
      <c r="H1327" s="36"/>
      <c r="I1327" s="36"/>
    </row>
    <row r="1328" spans="3:9">
      <c r="C1328" s="36"/>
      <c r="D1328" s="36"/>
      <c r="E1328" s="36"/>
      <c r="F1328" s="36"/>
      <c r="G1328" s="36"/>
      <c r="H1328" s="36"/>
      <c r="I1328" s="36"/>
    </row>
    <row r="1329" spans="3:9">
      <c r="C1329" s="36"/>
      <c r="D1329" s="36"/>
      <c r="E1329" s="36"/>
      <c r="F1329" s="36"/>
      <c r="G1329" s="36"/>
      <c r="H1329" s="36"/>
      <c r="I1329" s="36"/>
    </row>
    <row r="1330" spans="3:9">
      <c r="C1330" s="36"/>
      <c r="D1330" s="36"/>
      <c r="E1330" s="36"/>
      <c r="F1330" s="36"/>
      <c r="G1330" s="36"/>
      <c r="H1330" s="36"/>
      <c r="I1330" s="36"/>
    </row>
    <row r="1331" spans="3:9">
      <c r="C1331" s="36"/>
      <c r="D1331" s="36"/>
      <c r="E1331" s="36"/>
      <c r="F1331" s="36"/>
      <c r="G1331" s="36"/>
      <c r="H1331" s="36"/>
      <c r="I1331" s="36"/>
    </row>
    <row r="1332" spans="3:9">
      <c r="C1332" s="36"/>
      <c r="D1332" s="36"/>
      <c r="E1332" s="36"/>
      <c r="F1332" s="36"/>
      <c r="G1332" s="36"/>
      <c r="H1332" s="36"/>
      <c r="I1332" s="36"/>
    </row>
    <row r="1333" spans="3:9">
      <c r="C1333" s="36"/>
      <c r="D1333" s="36"/>
      <c r="E1333" s="36"/>
      <c r="F1333" s="36"/>
      <c r="G1333" s="36"/>
      <c r="H1333" s="36"/>
      <c r="I1333" s="36"/>
    </row>
    <row r="1335" spans="2:9">
      <c r="B1335" s="35" t="s">
        <v>498</v>
      </c>
      <c r="C1335" s="36"/>
      <c r="D1335" s="36"/>
      <c r="E1335" s="36"/>
      <c r="F1335" s="36"/>
      <c r="G1335" s="36"/>
      <c r="H1335" s="36"/>
      <c r="I1335" s="36"/>
    </row>
    <row r="1336" spans="3:9">
      <c r="C1336" s="36"/>
      <c r="D1336" s="36"/>
      <c r="E1336" s="36"/>
      <c r="F1336" s="36"/>
      <c r="G1336" s="36"/>
      <c r="H1336" s="36"/>
      <c r="I1336" s="36"/>
    </row>
    <row r="1337" spans="3:9">
      <c r="C1337" s="36"/>
      <c r="D1337" s="36"/>
      <c r="E1337" s="36"/>
      <c r="F1337" s="36"/>
      <c r="G1337" s="36"/>
      <c r="H1337" s="36"/>
      <c r="I1337" s="36"/>
    </row>
    <row r="1338" spans="3:9">
      <c r="C1338" s="36"/>
      <c r="D1338" s="36"/>
      <c r="E1338" s="36"/>
      <c r="F1338" s="36"/>
      <c r="G1338" s="36"/>
      <c r="H1338" s="36"/>
      <c r="I1338" s="36"/>
    </row>
    <row r="1339" spans="3:9">
      <c r="C1339" s="36"/>
      <c r="D1339" s="36"/>
      <c r="E1339" s="36"/>
      <c r="F1339" s="36"/>
      <c r="G1339" s="36"/>
      <c r="H1339" s="36"/>
      <c r="I1339" s="36"/>
    </row>
    <row r="1340" spans="3:9">
      <c r="C1340" s="36"/>
      <c r="D1340" s="36"/>
      <c r="E1340" s="36"/>
      <c r="F1340" s="36"/>
      <c r="G1340" s="36"/>
      <c r="H1340" s="36"/>
      <c r="I1340" s="36"/>
    </row>
    <row r="1341" spans="3:9">
      <c r="C1341" s="36"/>
      <c r="D1341" s="36"/>
      <c r="E1341" s="36"/>
      <c r="F1341" s="36"/>
      <c r="G1341" s="36"/>
      <c r="H1341" s="36"/>
      <c r="I1341" s="36"/>
    </row>
    <row r="1342" spans="3:9">
      <c r="C1342" s="36"/>
      <c r="D1342" s="36"/>
      <c r="E1342" s="36"/>
      <c r="F1342" s="36"/>
      <c r="G1342" s="36"/>
      <c r="H1342" s="36"/>
      <c r="I1342" s="36"/>
    </row>
    <row r="1343" spans="3:9">
      <c r="C1343" s="36"/>
      <c r="D1343" s="36"/>
      <c r="E1343" s="36"/>
      <c r="F1343" s="36"/>
      <c r="G1343" s="36"/>
      <c r="H1343" s="36"/>
      <c r="I1343" s="36"/>
    </row>
    <row r="1344" spans="3:9">
      <c r="C1344" s="36"/>
      <c r="D1344" s="36"/>
      <c r="E1344" s="36"/>
      <c r="F1344" s="36"/>
      <c r="G1344" s="36"/>
      <c r="H1344" s="36"/>
      <c r="I1344" s="36"/>
    </row>
    <row r="1345" spans="3:9">
      <c r="C1345" s="36"/>
      <c r="D1345" s="36"/>
      <c r="E1345" s="36"/>
      <c r="F1345" s="36"/>
      <c r="G1345" s="36"/>
      <c r="H1345" s="36"/>
      <c r="I1345" s="36"/>
    </row>
    <row r="1347" spans="2:9">
      <c r="B1347" s="35" t="s">
        <v>502</v>
      </c>
      <c r="C1347" s="36"/>
      <c r="D1347" s="36"/>
      <c r="E1347" s="36"/>
      <c r="F1347" s="36"/>
      <c r="G1347" s="36"/>
      <c r="H1347" s="36"/>
      <c r="I1347" s="36"/>
    </row>
    <row r="1348" spans="3:9">
      <c r="C1348" s="36"/>
      <c r="D1348" s="36"/>
      <c r="E1348" s="36"/>
      <c r="F1348" s="36"/>
      <c r="G1348" s="36"/>
      <c r="H1348" s="36"/>
      <c r="I1348" s="36"/>
    </row>
    <row r="1349" spans="3:9">
      <c r="C1349" s="36"/>
      <c r="D1349" s="36"/>
      <c r="E1349" s="36"/>
      <c r="F1349" s="36"/>
      <c r="G1349" s="36"/>
      <c r="H1349" s="36"/>
      <c r="I1349" s="36"/>
    </row>
    <row r="1350" spans="3:9">
      <c r="C1350" s="36"/>
      <c r="D1350" s="36"/>
      <c r="E1350" s="36"/>
      <c r="F1350" s="36"/>
      <c r="G1350" s="36"/>
      <c r="H1350" s="36"/>
      <c r="I1350" s="36"/>
    </row>
    <row r="1351" spans="3:9">
      <c r="C1351" s="36"/>
      <c r="D1351" s="36"/>
      <c r="E1351" s="36"/>
      <c r="F1351" s="36"/>
      <c r="G1351" s="36"/>
      <c r="H1351" s="36"/>
      <c r="I1351" s="36"/>
    </row>
    <row r="1352" spans="3:9">
      <c r="C1352" s="36"/>
      <c r="D1352" s="36"/>
      <c r="E1352" s="36"/>
      <c r="F1352" s="36"/>
      <c r="G1352" s="36"/>
      <c r="H1352" s="36"/>
      <c r="I1352" s="36"/>
    </row>
    <row r="1353" spans="3:9">
      <c r="C1353" s="36"/>
      <c r="D1353" s="36"/>
      <c r="E1353" s="36"/>
      <c r="F1353" s="36"/>
      <c r="G1353" s="36"/>
      <c r="H1353" s="36"/>
      <c r="I1353" s="36"/>
    </row>
    <row r="1354" spans="3:9">
      <c r="C1354" s="36"/>
      <c r="D1354" s="36"/>
      <c r="E1354" s="36"/>
      <c r="F1354" s="36"/>
      <c r="G1354" s="36"/>
      <c r="H1354" s="36"/>
      <c r="I1354" s="36"/>
    </row>
    <row r="1355" spans="3:9">
      <c r="C1355" s="36"/>
      <c r="D1355" s="36"/>
      <c r="E1355" s="36"/>
      <c r="F1355" s="36"/>
      <c r="G1355" s="36"/>
      <c r="H1355" s="36"/>
      <c r="I1355" s="36"/>
    </row>
    <row r="1356" spans="3:9">
      <c r="C1356" s="36"/>
      <c r="D1356" s="36"/>
      <c r="E1356" s="36"/>
      <c r="F1356" s="36"/>
      <c r="G1356" s="36"/>
      <c r="H1356" s="36"/>
      <c r="I1356" s="36"/>
    </row>
    <row r="1357" spans="3:9">
      <c r="C1357" s="36"/>
      <c r="D1357" s="36"/>
      <c r="E1357" s="36"/>
      <c r="F1357" s="36"/>
      <c r="G1357" s="36"/>
      <c r="H1357" s="36"/>
      <c r="I1357" s="36"/>
    </row>
    <row r="1359" spans="2:9">
      <c r="B1359" s="35" t="s">
        <v>506</v>
      </c>
      <c r="C1359" s="36"/>
      <c r="D1359" s="36"/>
      <c r="E1359" s="36"/>
      <c r="F1359" s="36"/>
      <c r="G1359" s="36"/>
      <c r="H1359" s="36"/>
      <c r="I1359" s="36"/>
    </row>
    <row r="1360" spans="3:9">
      <c r="C1360" s="36"/>
      <c r="D1360" s="36"/>
      <c r="E1360" s="36"/>
      <c r="F1360" s="36"/>
      <c r="G1360" s="36"/>
      <c r="H1360" s="36"/>
      <c r="I1360" s="36"/>
    </row>
    <row r="1361" spans="3:9">
      <c r="C1361" s="36"/>
      <c r="D1361" s="36"/>
      <c r="E1361" s="36"/>
      <c r="F1361" s="36"/>
      <c r="G1361" s="36"/>
      <c r="H1361" s="36"/>
      <c r="I1361" s="36"/>
    </row>
    <row r="1362" spans="3:9">
      <c r="C1362" s="36"/>
      <c r="D1362" s="36"/>
      <c r="E1362" s="36"/>
      <c r="F1362" s="36"/>
      <c r="G1362" s="36"/>
      <c r="H1362" s="36"/>
      <c r="I1362" s="36"/>
    </row>
    <row r="1363" spans="3:9">
      <c r="C1363" s="36"/>
      <c r="D1363" s="36"/>
      <c r="E1363" s="36"/>
      <c r="F1363" s="36"/>
      <c r="G1363" s="36"/>
      <c r="H1363" s="36"/>
      <c r="I1363" s="36"/>
    </row>
    <row r="1364" spans="3:9">
      <c r="C1364" s="36"/>
      <c r="D1364" s="36"/>
      <c r="E1364" s="36"/>
      <c r="F1364" s="36"/>
      <c r="G1364" s="36"/>
      <c r="H1364" s="36"/>
      <c r="I1364" s="36"/>
    </row>
    <row r="1365" spans="3:9">
      <c r="C1365" s="36"/>
      <c r="D1365" s="36"/>
      <c r="E1365" s="36"/>
      <c r="F1365" s="36"/>
      <c r="G1365" s="36"/>
      <c r="H1365" s="36"/>
      <c r="I1365" s="36"/>
    </row>
    <row r="1366" spans="3:9">
      <c r="C1366" s="36"/>
      <c r="D1366" s="36"/>
      <c r="E1366" s="36"/>
      <c r="F1366" s="36"/>
      <c r="G1366" s="36"/>
      <c r="H1366" s="36"/>
      <c r="I1366" s="36"/>
    </row>
    <row r="1367" spans="3:9">
      <c r="C1367" s="36"/>
      <c r="D1367" s="36"/>
      <c r="E1367" s="36"/>
      <c r="F1367" s="36"/>
      <c r="G1367" s="36"/>
      <c r="H1367" s="36"/>
      <c r="I1367" s="36"/>
    </row>
    <row r="1368" spans="3:9">
      <c r="C1368" s="36"/>
      <c r="D1368" s="36"/>
      <c r="E1368" s="36"/>
      <c r="F1368" s="36"/>
      <c r="G1368" s="36"/>
      <c r="H1368" s="36"/>
      <c r="I1368" s="36"/>
    </row>
    <row r="1369" spans="3:9">
      <c r="C1369" s="36"/>
      <c r="D1369" s="36"/>
      <c r="E1369" s="36"/>
      <c r="F1369" s="36"/>
      <c r="G1369" s="36"/>
      <c r="H1369" s="36"/>
      <c r="I1369" s="36"/>
    </row>
    <row r="1371" spans="2:9">
      <c r="B1371" s="35" t="s">
        <v>510</v>
      </c>
      <c r="C1371" s="36"/>
      <c r="D1371" s="36"/>
      <c r="E1371" s="36"/>
      <c r="F1371" s="36"/>
      <c r="G1371" s="36"/>
      <c r="H1371" s="36"/>
      <c r="I1371" s="36"/>
    </row>
    <row r="1372" spans="3:9">
      <c r="C1372" s="36"/>
      <c r="D1372" s="36"/>
      <c r="E1372" s="36"/>
      <c r="F1372" s="36"/>
      <c r="G1372" s="36"/>
      <c r="H1372" s="36"/>
      <c r="I1372" s="36"/>
    </row>
    <row r="1373" spans="3:9">
      <c r="C1373" s="36"/>
      <c r="D1373" s="36"/>
      <c r="E1373" s="36"/>
      <c r="F1373" s="36"/>
      <c r="G1373" s="36"/>
      <c r="H1373" s="36"/>
      <c r="I1373" s="36"/>
    </row>
    <row r="1374" spans="3:9">
      <c r="C1374" s="36"/>
      <c r="D1374" s="36"/>
      <c r="E1374" s="36"/>
      <c r="F1374" s="36"/>
      <c r="G1374" s="36"/>
      <c r="H1374" s="36"/>
      <c r="I1374" s="36"/>
    </row>
    <row r="1375" spans="3:9">
      <c r="C1375" s="36"/>
      <c r="D1375" s="36"/>
      <c r="E1375" s="36"/>
      <c r="F1375" s="36"/>
      <c r="G1375" s="36"/>
      <c r="H1375" s="36"/>
      <c r="I1375" s="36"/>
    </row>
    <row r="1376" spans="3:9">
      <c r="C1376" s="36"/>
      <c r="D1376" s="36"/>
      <c r="E1376" s="36"/>
      <c r="F1376" s="36"/>
      <c r="G1376" s="36"/>
      <c r="H1376" s="36"/>
      <c r="I1376" s="36"/>
    </row>
    <row r="1377" spans="3:9">
      <c r="C1377" s="36"/>
      <c r="D1377" s="36"/>
      <c r="E1377" s="36"/>
      <c r="F1377" s="36"/>
      <c r="G1377" s="36"/>
      <c r="H1377" s="36"/>
      <c r="I1377" s="36"/>
    </row>
    <row r="1378" spans="3:9">
      <c r="C1378" s="36"/>
      <c r="D1378" s="36"/>
      <c r="E1378" s="36"/>
      <c r="F1378" s="36"/>
      <c r="G1378" s="36"/>
      <c r="H1378" s="36"/>
      <c r="I1378" s="36"/>
    </row>
    <row r="1379" spans="3:9">
      <c r="C1379" s="36"/>
      <c r="D1379" s="36"/>
      <c r="E1379" s="36"/>
      <c r="F1379" s="36"/>
      <c r="G1379" s="36"/>
      <c r="H1379" s="36"/>
      <c r="I1379" s="36"/>
    </row>
    <row r="1380" spans="3:9">
      <c r="C1380" s="36"/>
      <c r="D1380" s="36"/>
      <c r="E1380" s="36"/>
      <c r="F1380" s="36"/>
      <c r="G1380" s="36"/>
      <c r="H1380" s="36"/>
      <c r="I1380" s="36"/>
    </row>
    <row r="1381" spans="3:9">
      <c r="C1381" s="36"/>
      <c r="D1381" s="36"/>
      <c r="E1381" s="36"/>
      <c r="F1381" s="36"/>
      <c r="G1381" s="36"/>
      <c r="H1381" s="36"/>
      <c r="I1381" s="36"/>
    </row>
    <row r="1383" spans="2:9">
      <c r="B1383" s="35" t="s">
        <v>513</v>
      </c>
      <c r="C1383" s="36"/>
      <c r="D1383" s="36"/>
      <c r="E1383" s="36"/>
      <c r="F1383" s="36"/>
      <c r="G1383" s="36"/>
      <c r="H1383" s="36"/>
      <c r="I1383" s="36"/>
    </row>
    <row r="1384" spans="3:9">
      <c r="C1384" s="36"/>
      <c r="D1384" s="36"/>
      <c r="E1384" s="36"/>
      <c r="F1384" s="36"/>
      <c r="G1384" s="36"/>
      <c r="H1384" s="36"/>
      <c r="I1384" s="36"/>
    </row>
    <row r="1385" spans="3:9">
      <c r="C1385" s="36"/>
      <c r="D1385" s="36"/>
      <c r="E1385" s="36"/>
      <c r="F1385" s="36"/>
      <c r="G1385" s="36"/>
      <c r="H1385" s="36"/>
      <c r="I1385" s="36"/>
    </row>
    <row r="1386" spans="3:9">
      <c r="C1386" s="36"/>
      <c r="D1386" s="36"/>
      <c r="E1386" s="36"/>
      <c r="F1386" s="36"/>
      <c r="G1386" s="36"/>
      <c r="H1386" s="36"/>
      <c r="I1386" s="36"/>
    </row>
    <row r="1387" spans="3:9">
      <c r="C1387" s="36"/>
      <c r="D1387" s="36"/>
      <c r="E1387" s="36"/>
      <c r="F1387" s="36"/>
      <c r="G1387" s="36"/>
      <c r="H1387" s="36"/>
      <c r="I1387" s="36"/>
    </row>
    <row r="1388" spans="3:9">
      <c r="C1388" s="36"/>
      <c r="D1388" s="36"/>
      <c r="E1388" s="36"/>
      <c r="F1388" s="36"/>
      <c r="G1388" s="36"/>
      <c r="H1388" s="36"/>
      <c r="I1388" s="36"/>
    </row>
    <row r="1389" spans="3:9">
      <c r="C1389" s="36"/>
      <c r="D1389" s="36"/>
      <c r="E1389" s="36"/>
      <c r="F1389" s="36"/>
      <c r="G1389" s="36"/>
      <c r="H1389" s="36"/>
      <c r="I1389" s="36"/>
    </row>
    <row r="1390" spans="3:9">
      <c r="C1390" s="36"/>
      <c r="D1390" s="36"/>
      <c r="E1390" s="36"/>
      <c r="F1390" s="36"/>
      <c r="G1390" s="36"/>
      <c r="H1390" s="36"/>
      <c r="I1390" s="36"/>
    </row>
    <row r="1391" spans="3:9">
      <c r="C1391" s="36"/>
      <c r="D1391" s="36"/>
      <c r="E1391" s="36"/>
      <c r="F1391" s="36"/>
      <c r="G1391" s="36"/>
      <c r="H1391" s="36"/>
      <c r="I1391" s="36"/>
    </row>
    <row r="1392" spans="3:9">
      <c r="C1392" s="36"/>
      <c r="D1392" s="36"/>
      <c r="E1392" s="36"/>
      <c r="F1392" s="36"/>
      <c r="G1392" s="36"/>
      <c r="H1392" s="36"/>
      <c r="I1392" s="36"/>
    </row>
    <row r="1393" spans="3:9">
      <c r="C1393" s="36"/>
      <c r="D1393" s="36"/>
      <c r="E1393" s="36"/>
      <c r="F1393" s="36"/>
      <c r="G1393" s="36"/>
      <c r="H1393" s="36"/>
      <c r="I1393" s="36"/>
    </row>
    <row r="1395" spans="2:9">
      <c r="B1395" s="35" t="s">
        <v>517</v>
      </c>
      <c r="C1395" s="36"/>
      <c r="D1395" s="36"/>
      <c r="E1395" s="36"/>
      <c r="F1395" s="36"/>
      <c r="G1395" s="36"/>
      <c r="H1395" s="36"/>
      <c r="I1395" s="36"/>
    </row>
    <row r="1396" spans="3:9">
      <c r="C1396" s="36"/>
      <c r="D1396" s="36"/>
      <c r="E1396" s="36"/>
      <c r="F1396" s="36"/>
      <c r="G1396" s="36"/>
      <c r="H1396" s="36"/>
      <c r="I1396" s="36"/>
    </row>
    <row r="1397" spans="3:9">
      <c r="C1397" s="36"/>
      <c r="D1397" s="36"/>
      <c r="E1397" s="36"/>
      <c r="F1397" s="36"/>
      <c r="G1397" s="36"/>
      <c r="H1397" s="36"/>
      <c r="I1397" s="36"/>
    </row>
    <row r="1398" spans="3:9">
      <c r="C1398" s="36"/>
      <c r="D1398" s="36"/>
      <c r="E1398" s="36"/>
      <c r="F1398" s="36"/>
      <c r="G1398" s="36"/>
      <c r="H1398" s="36"/>
      <c r="I1398" s="36"/>
    </row>
    <row r="1399" spans="3:9">
      <c r="C1399" s="36"/>
      <c r="D1399" s="36"/>
      <c r="E1399" s="36"/>
      <c r="F1399" s="36"/>
      <c r="G1399" s="36"/>
      <c r="H1399" s="36"/>
      <c r="I1399" s="36"/>
    </row>
    <row r="1400" spans="3:9">
      <c r="C1400" s="36"/>
      <c r="D1400" s="36"/>
      <c r="E1400" s="36"/>
      <c r="F1400" s="36"/>
      <c r="G1400" s="36"/>
      <c r="H1400" s="36"/>
      <c r="I1400" s="36"/>
    </row>
    <row r="1401" spans="3:9">
      <c r="C1401" s="36"/>
      <c r="D1401" s="36"/>
      <c r="E1401" s="36"/>
      <c r="F1401" s="36"/>
      <c r="G1401" s="36"/>
      <c r="H1401" s="36"/>
      <c r="I1401" s="36"/>
    </row>
    <row r="1402" spans="3:9">
      <c r="C1402" s="36"/>
      <c r="D1402" s="36"/>
      <c r="E1402" s="36"/>
      <c r="F1402" s="36"/>
      <c r="G1402" s="36"/>
      <c r="H1402" s="36"/>
      <c r="I1402" s="36"/>
    </row>
    <row r="1403" spans="3:9">
      <c r="C1403" s="36"/>
      <c r="D1403" s="36"/>
      <c r="E1403" s="36"/>
      <c r="F1403" s="36"/>
      <c r="G1403" s="36"/>
      <c r="H1403" s="36"/>
      <c r="I1403" s="36"/>
    </row>
    <row r="1404" spans="3:9">
      <c r="C1404" s="36"/>
      <c r="D1404" s="36"/>
      <c r="E1404" s="36"/>
      <c r="F1404" s="36"/>
      <c r="G1404" s="36"/>
      <c r="H1404" s="36"/>
      <c r="I1404" s="36"/>
    </row>
    <row r="1405" spans="3:9">
      <c r="C1405" s="36"/>
      <c r="D1405" s="36"/>
      <c r="E1405" s="36"/>
      <c r="F1405" s="36"/>
      <c r="G1405" s="36"/>
      <c r="H1405" s="36"/>
      <c r="I1405" s="36"/>
    </row>
    <row r="1407" spans="2:9">
      <c r="B1407" s="35" t="s">
        <v>521</v>
      </c>
      <c r="C1407" s="36"/>
      <c r="D1407" s="36"/>
      <c r="E1407" s="36"/>
      <c r="F1407" s="36"/>
      <c r="G1407" s="36"/>
      <c r="H1407" s="36"/>
      <c r="I1407" s="36"/>
    </row>
    <row r="1408" spans="3:9">
      <c r="C1408" s="36"/>
      <c r="D1408" s="36"/>
      <c r="E1408" s="36"/>
      <c r="F1408" s="36"/>
      <c r="G1408" s="36"/>
      <c r="H1408" s="36"/>
      <c r="I1408" s="36"/>
    </row>
    <row r="1409" spans="3:9">
      <c r="C1409" s="36"/>
      <c r="D1409" s="36"/>
      <c r="E1409" s="36"/>
      <c r="F1409" s="36"/>
      <c r="G1409" s="36"/>
      <c r="H1409" s="36"/>
      <c r="I1409" s="36"/>
    </row>
    <row r="1410" spans="3:9">
      <c r="C1410" s="36"/>
      <c r="D1410" s="36"/>
      <c r="E1410" s="36"/>
      <c r="F1410" s="36"/>
      <c r="G1410" s="36"/>
      <c r="H1410" s="36"/>
      <c r="I1410" s="36"/>
    </row>
    <row r="1411" spans="3:9">
      <c r="C1411" s="36"/>
      <c r="D1411" s="36"/>
      <c r="E1411" s="36"/>
      <c r="F1411" s="36"/>
      <c r="G1411" s="36"/>
      <c r="H1411" s="36"/>
      <c r="I1411" s="36"/>
    </row>
    <row r="1412" spans="3:9">
      <c r="C1412" s="36"/>
      <c r="D1412" s="36"/>
      <c r="E1412" s="36"/>
      <c r="F1412" s="36"/>
      <c r="G1412" s="36"/>
      <c r="H1412" s="36"/>
      <c r="I1412" s="36"/>
    </row>
    <row r="1413" spans="3:9">
      <c r="C1413" s="36"/>
      <c r="D1413" s="36"/>
      <c r="E1413" s="36"/>
      <c r="F1413" s="36"/>
      <c r="G1413" s="36"/>
      <c r="H1413" s="36"/>
      <c r="I1413" s="36"/>
    </row>
    <row r="1414" spans="3:9">
      <c r="C1414" s="36"/>
      <c r="D1414" s="36"/>
      <c r="E1414" s="36"/>
      <c r="F1414" s="36"/>
      <c r="G1414" s="36"/>
      <c r="H1414" s="36"/>
      <c r="I1414" s="36"/>
    </row>
    <row r="1415" spans="3:9">
      <c r="C1415" s="36"/>
      <c r="D1415" s="36"/>
      <c r="E1415" s="36"/>
      <c r="F1415" s="36"/>
      <c r="G1415" s="36"/>
      <c r="H1415" s="36"/>
      <c r="I1415" s="36"/>
    </row>
    <row r="1416" spans="3:9">
      <c r="C1416" s="36"/>
      <c r="D1416" s="36"/>
      <c r="E1416" s="36"/>
      <c r="F1416" s="36"/>
      <c r="G1416" s="36"/>
      <c r="H1416" s="36"/>
      <c r="I1416" s="36"/>
    </row>
    <row r="1417" spans="3:9">
      <c r="C1417" s="36"/>
      <c r="D1417" s="36"/>
      <c r="E1417" s="36"/>
      <c r="F1417" s="36"/>
      <c r="G1417" s="36"/>
      <c r="H1417" s="36"/>
      <c r="I1417" s="36"/>
    </row>
    <row r="1419" spans="2:9">
      <c r="B1419" s="35" t="s">
        <v>526</v>
      </c>
      <c r="C1419" s="36"/>
      <c r="D1419" s="36"/>
      <c r="E1419" s="36"/>
      <c r="F1419" s="36"/>
      <c r="G1419" s="36"/>
      <c r="H1419" s="36"/>
      <c r="I1419" s="36"/>
    </row>
    <row r="1420" spans="3:9">
      <c r="C1420" s="36"/>
      <c r="D1420" s="36"/>
      <c r="E1420" s="36"/>
      <c r="F1420" s="36"/>
      <c r="G1420" s="36"/>
      <c r="H1420" s="36"/>
      <c r="I1420" s="36"/>
    </row>
    <row r="1421" spans="3:9">
      <c r="C1421" s="36"/>
      <c r="D1421" s="36"/>
      <c r="E1421" s="36"/>
      <c r="F1421" s="36"/>
      <c r="G1421" s="36"/>
      <c r="H1421" s="36"/>
      <c r="I1421" s="36"/>
    </row>
    <row r="1422" spans="3:9">
      <c r="C1422" s="36"/>
      <c r="D1422" s="36"/>
      <c r="E1422" s="36"/>
      <c r="F1422" s="36"/>
      <c r="G1422" s="36"/>
      <c r="H1422" s="36"/>
      <c r="I1422" s="36"/>
    </row>
    <row r="1423" spans="3:9">
      <c r="C1423" s="36"/>
      <c r="D1423" s="36"/>
      <c r="E1423" s="36"/>
      <c r="F1423" s="36"/>
      <c r="G1423" s="36"/>
      <c r="H1423" s="36"/>
      <c r="I1423" s="36"/>
    </row>
    <row r="1424" spans="3:9">
      <c r="C1424" s="36"/>
      <c r="D1424" s="36"/>
      <c r="E1424" s="36"/>
      <c r="F1424" s="36"/>
      <c r="G1424" s="36"/>
      <c r="H1424" s="36"/>
      <c r="I1424" s="36"/>
    </row>
    <row r="1425" spans="3:9">
      <c r="C1425" s="36"/>
      <c r="D1425" s="36"/>
      <c r="E1425" s="36"/>
      <c r="F1425" s="36"/>
      <c r="G1425" s="36"/>
      <c r="H1425" s="36"/>
      <c r="I1425" s="36"/>
    </row>
    <row r="1426" spans="2:9">
      <c r="B1426" s="35" t="s">
        <v>2347</v>
      </c>
      <c r="C1426" s="36"/>
      <c r="D1426" s="36"/>
      <c r="E1426" s="36"/>
      <c r="F1426" s="36"/>
      <c r="G1426" s="36"/>
      <c r="H1426" s="36"/>
      <c r="I1426" s="36"/>
    </row>
    <row r="1427" spans="3:9">
      <c r="C1427" s="36"/>
      <c r="D1427" s="36"/>
      <c r="E1427" s="36"/>
      <c r="F1427" s="36"/>
      <c r="G1427" s="36"/>
      <c r="H1427" s="36"/>
      <c r="I1427" s="36"/>
    </row>
    <row r="1428" spans="3:9">
      <c r="C1428" s="36"/>
      <c r="D1428" s="36"/>
      <c r="E1428" s="36"/>
      <c r="F1428" s="36"/>
      <c r="G1428" s="36"/>
      <c r="H1428" s="36"/>
      <c r="I1428" s="36"/>
    </row>
    <row r="1429" spans="3:9">
      <c r="C1429" s="36"/>
      <c r="D1429" s="36"/>
      <c r="E1429" s="36"/>
      <c r="F1429" s="36"/>
      <c r="G1429" s="36"/>
      <c r="H1429" s="36"/>
      <c r="I1429" s="36"/>
    </row>
    <row r="1431" spans="2:9">
      <c r="B1431" s="35" t="s">
        <v>529</v>
      </c>
      <c r="C1431" s="36"/>
      <c r="D1431" s="36"/>
      <c r="E1431" s="36"/>
      <c r="F1431" s="36"/>
      <c r="G1431" s="36"/>
      <c r="H1431" s="36"/>
      <c r="I1431" s="36"/>
    </row>
    <row r="1432" spans="3:9">
      <c r="C1432" s="36"/>
      <c r="D1432" s="36"/>
      <c r="E1432" s="36"/>
      <c r="F1432" s="36"/>
      <c r="G1432" s="36"/>
      <c r="H1432" s="36"/>
      <c r="I1432" s="36"/>
    </row>
    <row r="1433" spans="3:9">
      <c r="C1433" s="36"/>
      <c r="D1433" s="36"/>
      <c r="E1433" s="36"/>
      <c r="F1433" s="36"/>
      <c r="G1433" s="36"/>
      <c r="H1433" s="36"/>
      <c r="I1433" s="36"/>
    </row>
    <row r="1434" spans="3:9">
      <c r="C1434" s="36"/>
      <c r="D1434" s="36"/>
      <c r="E1434" s="36"/>
      <c r="F1434" s="36"/>
      <c r="G1434" s="36"/>
      <c r="H1434" s="36"/>
      <c r="I1434" s="36"/>
    </row>
    <row r="1435" spans="3:9">
      <c r="C1435" s="36"/>
      <c r="D1435" s="36"/>
      <c r="E1435" s="36"/>
      <c r="F1435" s="36"/>
      <c r="G1435" s="36"/>
      <c r="H1435" s="36"/>
      <c r="I1435" s="36"/>
    </row>
    <row r="1436" spans="3:9">
      <c r="C1436" s="36"/>
      <c r="D1436" s="36"/>
      <c r="E1436" s="36"/>
      <c r="F1436" s="36"/>
      <c r="G1436" s="36"/>
      <c r="H1436" s="36"/>
      <c r="I1436" s="36"/>
    </row>
    <row r="1437" spans="3:9">
      <c r="C1437" s="36"/>
      <c r="D1437" s="36"/>
      <c r="E1437" s="36"/>
      <c r="F1437" s="36"/>
      <c r="G1437" s="36"/>
      <c r="H1437" s="36"/>
      <c r="I1437" s="36"/>
    </row>
    <row r="1438" spans="3:9">
      <c r="C1438" s="36"/>
      <c r="D1438" s="36"/>
      <c r="E1438" s="36"/>
      <c r="F1438" s="36"/>
      <c r="G1438" s="36"/>
      <c r="H1438" s="36"/>
      <c r="I1438" s="36"/>
    </row>
    <row r="1439" spans="3:9">
      <c r="C1439" s="36"/>
      <c r="D1439" s="36"/>
      <c r="E1439" s="36"/>
      <c r="F1439" s="36"/>
      <c r="G1439" s="36"/>
      <c r="H1439" s="36"/>
      <c r="I1439" s="36"/>
    </row>
    <row r="1440" spans="3:9">
      <c r="C1440" s="36"/>
      <c r="D1440" s="36"/>
      <c r="E1440" s="36"/>
      <c r="F1440" s="36"/>
      <c r="G1440" s="36"/>
      <c r="H1440" s="36"/>
      <c r="I1440" s="36"/>
    </row>
    <row r="1441" spans="3:9">
      <c r="C1441" s="36"/>
      <c r="D1441" s="36"/>
      <c r="E1441" s="36"/>
      <c r="F1441" s="36"/>
      <c r="G1441" s="36"/>
      <c r="H1441" s="36"/>
      <c r="I1441" s="36"/>
    </row>
    <row r="1443" spans="2:9">
      <c r="B1443" s="35" t="s">
        <v>534</v>
      </c>
      <c r="C1443" s="36"/>
      <c r="D1443" s="36"/>
      <c r="E1443" s="36"/>
      <c r="F1443" s="36"/>
      <c r="G1443" s="36"/>
      <c r="H1443" s="36"/>
      <c r="I1443" s="36"/>
    </row>
    <row r="1444" spans="3:9">
      <c r="C1444" s="36"/>
      <c r="D1444" s="36"/>
      <c r="E1444" s="36"/>
      <c r="F1444" s="36"/>
      <c r="G1444" s="36"/>
      <c r="H1444" s="36"/>
      <c r="I1444" s="36"/>
    </row>
    <row r="1445" spans="3:9">
      <c r="C1445" s="36"/>
      <c r="D1445" s="36"/>
      <c r="E1445" s="36"/>
      <c r="F1445" s="36"/>
      <c r="G1445" s="36"/>
      <c r="H1445" s="36"/>
      <c r="I1445" s="36"/>
    </row>
    <row r="1446" spans="3:9">
      <c r="C1446" s="36"/>
      <c r="D1446" s="36"/>
      <c r="E1446" s="36"/>
      <c r="F1446" s="36"/>
      <c r="G1446" s="36"/>
      <c r="H1446" s="36"/>
      <c r="I1446" s="36"/>
    </row>
    <row r="1447" spans="3:9">
      <c r="C1447" s="36"/>
      <c r="D1447" s="36"/>
      <c r="E1447" s="36"/>
      <c r="F1447" s="36"/>
      <c r="G1447" s="36"/>
      <c r="H1447" s="36"/>
      <c r="I1447" s="36"/>
    </row>
    <row r="1448" spans="3:9">
      <c r="C1448" s="36"/>
      <c r="D1448" s="36"/>
      <c r="E1448" s="36"/>
      <c r="F1448" s="36"/>
      <c r="G1448" s="36"/>
      <c r="H1448" s="36"/>
      <c r="I1448" s="36"/>
    </row>
    <row r="1449" spans="3:9">
      <c r="C1449" s="36"/>
      <c r="D1449" s="36"/>
      <c r="E1449" s="36"/>
      <c r="F1449" s="36"/>
      <c r="G1449" s="36"/>
      <c r="H1449" s="36"/>
      <c r="I1449" s="36"/>
    </row>
    <row r="1450" spans="3:9">
      <c r="C1450" s="36"/>
      <c r="D1450" s="36"/>
      <c r="E1450" s="36"/>
      <c r="F1450" s="36"/>
      <c r="G1450" s="36"/>
      <c r="H1450" s="36"/>
      <c r="I1450" s="36"/>
    </row>
    <row r="1451" spans="3:9">
      <c r="C1451" s="36"/>
      <c r="D1451" s="36"/>
      <c r="E1451" s="36"/>
      <c r="F1451" s="36"/>
      <c r="G1451" s="36"/>
      <c r="H1451" s="36"/>
      <c r="I1451" s="36"/>
    </row>
    <row r="1452" spans="3:9">
      <c r="C1452" s="36"/>
      <c r="D1452" s="36"/>
      <c r="E1452" s="36"/>
      <c r="F1452" s="36"/>
      <c r="G1452" s="36"/>
      <c r="H1452" s="36"/>
      <c r="I1452" s="36"/>
    </row>
    <row r="1453" spans="3:9">
      <c r="C1453" s="36"/>
      <c r="D1453" s="36"/>
      <c r="E1453" s="36"/>
      <c r="F1453" s="36"/>
      <c r="G1453" s="36"/>
      <c r="H1453" s="36"/>
      <c r="I1453" s="36"/>
    </row>
    <row r="1455" spans="2:9">
      <c r="B1455" s="35" t="s">
        <v>537</v>
      </c>
      <c r="C1455" s="36"/>
      <c r="D1455" s="36"/>
      <c r="E1455" s="36"/>
      <c r="F1455" s="36"/>
      <c r="G1455" s="36"/>
      <c r="H1455" s="36"/>
      <c r="I1455" s="36"/>
    </row>
    <row r="1456" spans="3:9">
      <c r="C1456" s="36"/>
      <c r="D1456" s="36"/>
      <c r="E1456" s="36"/>
      <c r="F1456" s="36"/>
      <c r="G1456" s="36"/>
      <c r="H1456" s="36"/>
      <c r="I1456" s="36"/>
    </row>
    <row r="1457" spans="3:9">
      <c r="C1457" s="36"/>
      <c r="D1457" s="36"/>
      <c r="E1457" s="36"/>
      <c r="F1457" s="36"/>
      <c r="G1457" s="36"/>
      <c r="H1457" s="36"/>
      <c r="I1457" s="36"/>
    </row>
    <row r="1458" spans="3:9">
      <c r="C1458" s="36"/>
      <c r="D1458" s="36"/>
      <c r="E1458" s="36"/>
      <c r="F1458" s="36"/>
      <c r="G1458" s="36"/>
      <c r="H1458" s="36"/>
      <c r="I1458" s="36"/>
    </row>
    <row r="1459" spans="3:9">
      <c r="C1459" s="36"/>
      <c r="D1459" s="36"/>
      <c r="E1459" s="36"/>
      <c r="F1459" s="36"/>
      <c r="G1459" s="36"/>
      <c r="H1459" s="36"/>
      <c r="I1459" s="36"/>
    </row>
    <row r="1460" spans="3:9">
      <c r="C1460" s="36"/>
      <c r="D1460" s="36"/>
      <c r="E1460" s="36"/>
      <c r="F1460" s="36"/>
      <c r="G1460" s="36"/>
      <c r="H1460" s="36"/>
      <c r="I1460" s="36"/>
    </row>
    <row r="1461" spans="3:9">
      <c r="C1461" s="36"/>
      <c r="D1461" s="36"/>
      <c r="E1461" s="36"/>
      <c r="F1461" s="36"/>
      <c r="G1461" s="36"/>
      <c r="H1461" s="36"/>
      <c r="I1461" s="36"/>
    </row>
    <row r="1462" spans="3:9">
      <c r="C1462" s="36"/>
      <c r="D1462" s="36"/>
      <c r="E1462" s="36"/>
      <c r="F1462" s="36"/>
      <c r="G1462" s="36"/>
      <c r="H1462" s="36"/>
      <c r="I1462" s="36"/>
    </row>
    <row r="1463" spans="3:9">
      <c r="C1463" s="36"/>
      <c r="D1463" s="36"/>
      <c r="E1463" s="36"/>
      <c r="F1463" s="36"/>
      <c r="G1463" s="36"/>
      <c r="H1463" s="36"/>
      <c r="I1463" s="36"/>
    </row>
    <row r="1464" spans="3:9">
      <c r="C1464" s="36"/>
      <c r="D1464" s="36"/>
      <c r="E1464" s="36"/>
      <c r="F1464" s="36"/>
      <c r="G1464" s="36"/>
      <c r="H1464" s="36"/>
      <c r="I1464" s="36"/>
    </row>
    <row r="1465" spans="3:9">
      <c r="C1465" s="36"/>
      <c r="D1465" s="36"/>
      <c r="E1465" s="36"/>
      <c r="F1465" s="36"/>
      <c r="G1465" s="36"/>
      <c r="H1465" s="36"/>
      <c r="I1465" s="36"/>
    </row>
    <row r="1467" spans="2:9">
      <c r="B1467" s="35" t="s">
        <v>541</v>
      </c>
      <c r="C1467" s="36"/>
      <c r="D1467" s="36"/>
      <c r="E1467" s="36"/>
      <c r="F1467" s="36"/>
      <c r="G1467" s="36"/>
      <c r="H1467" s="36"/>
      <c r="I1467" s="36"/>
    </row>
    <row r="1468" spans="3:9">
      <c r="C1468" s="36"/>
      <c r="D1468" s="36"/>
      <c r="E1468" s="36"/>
      <c r="F1468" s="36"/>
      <c r="G1468" s="36"/>
      <c r="H1468" s="36"/>
      <c r="I1468" s="36"/>
    </row>
    <row r="1469" spans="3:9">
      <c r="C1469" s="36"/>
      <c r="D1469" s="36"/>
      <c r="E1469" s="36"/>
      <c r="F1469" s="36"/>
      <c r="G1469" s="36"/>
      <c r="H1469" s="36"/>
      <c r="I1469" s="36"/>
    </row>
    <row r="1470" spans="3:9">
      <c r="C1470" s="36"/>
      <c r="D1470" s="36"/>
      <c r="E1470" s="36"/>
      <c r="F1470" s="36"/>
      <c r="G1470" s="36"/>
      <c r="H1470" s="36"/>
      <c r="I1470" s="36"/>
    </row>
    <row r="1471" spans="3:9">
      <c r="C1471" s="36"/>
      <c r="D1471" s="36"/>
      <c r="E1471" s="36"/>
      <c r="F1471" s="36"/>
      <c r="G1471" s="36"/>
      <c r="H1471" s="36"/>
      <c r="I1471" s="36"/>
    </row>
    <row r="1472" spans="3:9">
      <c r="C1472" s="36"/>
      <c r="D1472" s="36"/>
      <c r="E1472" s="36"/>
      <c r="F1472" s="36"/>
      <c r="G1472" s="36"/>
      <c r="H1472" s="36"/>
      <c r="I1472" s="36"/>
    </row>
    <row r="1473" spans="3:9">
      <c r="C1473" s="36"/>
      <c r="D1473" s="36"/>
      <c r="E1473" s="36"/>
      <c r="F1473" s="36"/>
      <c r="G1473" s="36"/>
      <c r="H1473" s="36"/>
      <c r="I1473" s="36"/>
    </row>
    <row r="1474" spans="3:9">
      <c r="C1474" s="36"/>
      <c r="D1474" s="36"/>
      <c r="E1474" s="36"/>
      <c r="F1474" s="36"/>
      <c r="G1474" s="36"/>
      <c r="H1474" s="36"/>
      <c r="I1474" s="36"/>
    </row>
    <row r="1475" spans="3:9">
      <c r="C1475" s="36"/>
      <c r="D1475" s="36"/>
      <c r="E1475" s="36"/>
      <c r="F1475" s="36"/>
      <c r="G1475" s="36"/>
      <c r="H1475" s="36"/>
      <c r="I1475" s="36"/>
    </row>
    <row r="1476" spans="3:9">
      <c r="C1476" s="36"/>
      <c r="D1476" s="36"/>
      <c r="E1476" s="36"/>
      <c r="F1476" s="36"/>
      <c r="G1476" s="36"/>
      <c r="H1476" s="36"/>
      <c r="I1476" s="36"/>
    </row>
    <row r="1477" spans="3:9">
      <c r="C1477" s="36"/>
      <c r="D1477" s="36"/>
      <c r="E1477" s="36"/>
      <c r="F1477" s="36"/>
      <c r="G1477" s="36"/>
      <c r="H1477" s="36"/>
      <c r="I1477" s="36"/>
    </row>
    <row r="1479" spans="2:9">
      <c r="B1479" s="35" t="s">
        <v>544</v>
      </c>
      <c r="C1479" s="36"/>
      <c r="D1479" s="36"/>
      <c r="E1479" s="36"/>
      <c r="F1479" s="36"/>
      <c r="G1479" s="36"/>
      <c r="H1479" s="36"/>
      <c r="I1479" s="36"/>
    </row>
    <row r="1480" spans="3:9">
      <c r="C1480" s="36"/>
      <c r="D1480" s="36"/>
      <c r="E1480" s="36"/>
      <c r="F1480" s="36"/>
      <c r="G1480" s="36"/>
      <c r="H1480" s="36"/>
      <c r="I1480" s="36"/>
    </row>
    <row r="1481" spans="3:9">
      <c r="C1481" s="36"/>
      <c r="D1481" s="36"/>
      <c r="E1481" s="36"/>
      <c r="F1481" s="36"/>
      <c r="G1481" s="36"/>
      <c r="H1481" s="36"/>
      <c r="I1481" s="36"/>
    </row>
    <row r="1482" spans="3:9">
      <c r="C1482" s="36"/>
      <c r="D1482" s="36"/>
      <c r="E1482" s="36"/>
      <c r="F1482" s="36"/>
      <c r="G1482" s="36"/>
      <c r="H1482" s="36"/>
      <c r="I1482" s="36"/>
    </row>
    <row r="1483" spans="3:9">
      <c r="C1483" s="36"/>
      <c r="D1483" s="36"/>
      <c r="E1483" s="36"/>
      <c r="F1483" s="36"/>
      <c r="G1483" s="36"/>
      <c r="H1483" s="36"/>
      <c r="I1483" s="36"/>
    </row>
    <row r="1484" spans="3:9">
      <c r="C1484" s="36"/>
      <c r="D1484" s="36"/>
      <c r="E1484" s="36"/>
      <c r="F1484" s="36"/>
      <c r="G1484" s="36"/>
      <c r="H1484" s="36"/>
      <c r="I1484" s="36"/>
    </row>
    <row r="1485" spans="3:9">
      <c r="C1485" s="36"/>
      <c r="D1485" s="36"/>
      <c r="E1485" s="36"/>
      <c r="F1485" s="36"/>
      <c r="G1485" s="36"/>
      <c r="H1485" s="36"/>
      <c r="I1485" s="36"/>
    </row>
    <row r="1486" spans="3:9">
      <c r="C1486" s="36"/>
      <c r="D1486" s="36"/>
      <c r="E1486" s="36"/>
      <c r="F1486" s="36"/>
      <c r="G1486" s="36"/>
      <c r="H1486" s="36"/>
      <c r="I1486" s="36"/>
    </row>
    <row r="1487" spans="3:9">
      <c r="C1487" s="36"/>
      <c r="D1487" s="36"/>
      <c r="E1487" s="36"/>
      <c r="F1487" s="36"/>
      <c r="G1487" s="36"/>
      <c r="H1487" s="36"/>
      <c r="I1487" s="36"/>
    </row>
    <row r="1488" spans="3:9">
      <c r="C1488" s="36"/>
      <c r="D1488" s="36"/>
      <c r="E1488" s="36"/>
      <c r="F1488" s="36"/>
      <c r="G1488" s="36"/>
      <c r="H1488" s="36"/>
      <c r="I1488" s="36"/>
    </row>
    <row r="1489" spans="3:9">
      <c r="C1489" s="36"/>
      <c r="D1489" s="36"/>
      <c r="E1489" s="36"/>
      <c r="F1489" s="36"/>
      <c r="G1489" s="36"/>
      <c r="H1489" s="36"/>
      <c r="I1489" s="36"/>
    </row>
    <row r="1491" spans="2:9">
      <c r="B1491" s="35" t="s">
        <v>547</v>
      </c>
      <c r="C1491" s="36"/>
      <c r="D1491" s="36"/>
      <c r="E1491" s="36"/>
      <c r="F1491" s="36"/>
      <c r="G1491" s="36"/>
      <c r="H1491" s="36"/>
      <c r="I1491" s="36"/>
    </row>
    <row r="1492" spans="3:9">
      <c r="C1492" s="36"/>
      <c r="D1492" s="36"/>
      <c r="E1492" s="36"/>
      <c r="F1492" s="36"/>
      <c r="G1492" s="36"/>
      <c r="H1492" s="36"/>
      <c r="I1492" s="36"/>
    </row>
    <row r="1493" spans="3:9">
      <c r="C1493" s="36"/>
      <c r="D1493" s="36"/>
      <c r="E1493" s="36"/>
      <c r="F1493" s="36"/>
      <c r="G1493" s="36"/>
      <c r="H1493" s="36"/>
      <c r="I1493" s="36"/>
    </row>
    <row r="1494" spans="3:9">
      <c r="C1494" s="36"/>
      <c r="D1494" s="36"/>
      <c r="E1494" s="36"/>
      <c r="F1494" s="36"/>
      <c r="G1494" s="36"/>
      <c r="H1494" s="36"/>
      <c r="I1494" s="36"/>
    </row>
    <row r="1495" spans="3:9">
      <c r="C1495" s="36"/>
      <c r="D1495" s="36"/>
      <c r="E1495" s="36"/>
      <c r="F1495" s="36"/>
      <c r="G1495" s="36"/>
      <c r="H1495" s="36"/>
      <c r="I1495" s="36"/>
    </row>
    <row r="1496" spans="3:9">
      <c r="C1496" s="36"/>
      <c r="D1496" s="36"/>
      <c r="E1496" s="36"/>
      <c r="F1496" s="36"/>
      <c r="G1496" s="36"/>
      <c r="H1496" s="36"/>
      <c r="I1496" s="36"/>
    </row>
    <row r="1497" spans="3:9">
      <c r="C1497" s="36"/>
      <c r="D1497" s="36"/>
      <c r="E1497" s="36"/>
      <c r="F1497" s="36"/>
      <c r="G1497" s="36"/>
      <c r="H1497" s="36"/>
      <c r="I1497" s="36"/>
    </row>
    <row r="1498" spans="3:9">
      <c r="C1498" s="36"/>
      <c r="D1498" s="36"/>
      <c r="E1498" s="36"/>
      <c r="F1498" s="36"/>
      <c r="G1498" s="36"/>
      <c r="H1498" s="36"/>
      <c r="I1498" s="36"/>
    </row>
    <row r="1499" spans="3:9">
      <c r="C1499" s="36"/>
      <c r="D1499" s="36"/>
      <c r="E1499" s="36"/>
      <c r="F1499" s="36"/>
      <c r="G1499" s="36"/>
      <c r="H1499" s="36"/>
      <c r="I1499" s="36"/>
    </row>
    <row r="1500" spans="3:9">
      <c r="C1500" s="36"/>
      <c r="D1500" s="36"/>
      <c r="E1500" s="36"/>
      <c r="F1500" s="36"/>
      <c r="G1500" s="36"/>
      <c r="H1500" s="36"/>
      <c r="I1500" s="36"/>
    </row>
    <row r="1501" spans="3:9">
      <c r="C1501" s="36"/>
      <c r="D1501" s="36"/>
      <c r="E1501" s="36"/>
      <c r="F1501" s="36"/>
      <c r="G1501" s="36"/>
      <c r="H1501" s="36"/>
      <c r="I1501" s="36"/>
    </row>
    <row r="1503" spans="2:9">
      <c r="B1503" s="35" t="s">
        <v>550</v>
      </c>
      <c r="C1503" s="36"/>
      <c r="D1503" s="36"/>
      <c r="E1503" s="36"/>
      <c r="F1503" s="36"/>
      <c r="G1503" s="36"/>
      <c r="H1503" s="36"/>
      <c r="I1503" s="36"/>
    </row>
    <row r="1504" spans="3:9">
      <c r="C1504" s="36"/>
      <c r="D1504" s="36"/>
      <c r="E1504" s="36"/>
      <c r="F1504" s="36"/>
      <c r="G1504" s="36"/>
      <c r="H1504" s="36"/>
      <c r="I1504" s="36"/>
    </row>
    <row r="1505" spans="3:9">
      <c r="C1505" s="36"/>
      <c r="D1505" s="36"/>
      <c r="E1505" s="36"/>
      <c r="F1505" s="36"/>
      <c r="G1505" s="36"/>
      <c r="H1505" s="36"/>
      <c r="I1505" s="36"/>
    </row>
    <row r="1506" spans="3:9">
      <c r="C1506" s="36"/>
      <c r="D1506" s="36"/>
      <c r="E1506" s="36"/>
      <c r="F1506" s="36"/>
      <c r="G1506" s="36"/>
      <c r="H1506" s="36"/>
      <c r="I1506" s="36"/>
    </row>
    <row r="1507" spans="3:9">
      <c r="C1507" s="36"/>
      <c r="D1507" s="36"/>
      <c r="E1507" s="36"/>
      <c r="F1507" s="36"/>
      <c r="G1507" s="36"/>
      <c r="H1507" s="36"/>
      <c r="I1507" s="36"/>
    </row>
    <row r="1508" spans="3:9">
      <c r="C1508" s="36"/>
      <c r="D1508" s="36"/>
      <c r="E1508" s="36"/>
      <c r="F1508" s="36"/>
      <c r="G1508" s="36"/>
      <c r="H1508" s="36"/>
      <c r="I1508" s="36"/>
    </row>
    <row r="1509" spans="3:9">
      <c r="C1509" s="36"/>
      <c r="D1509" s="36"/>
      <c r="E1509" s="36"/>
      <c r="F1509" s="36"/>
      <c r="G1509" s="36"/>
      <c r="H1509" s="36"/>
      <c r="I1509" s="36"/>
    </row>
    <row r="1510" spans="3:9">
      <c r="C1510" s="36"/>
      <c r="D1510" s="36"/>
      <c r="E1510" s="36"/>
      <c r="F1510" s="36"/>
      <c r="G1510" s="36"/>
      <c r="H1510" s="36"/>
      <c r="I1510" s="36"/>
    </row>
    <row r="1511" spans="3:9">
      <c r="C1511" s="36"/>
      <c r="D1511" s="36"/>
      <c r="E1511" s="36"/>
      <c r="F1511" s="36"/>
      <c r="G1511" s="36"/>
      <c r="H1511" s="36"/>
      <c r="I1511" s="36"/>
    </row>
    <row r="1512" spans="3:9">
      <c r="C1512" s="36"/>
      <c r="D1512" s="36"/>
      <c r="E1512" s="36"/>
      <c r="F1512" s="36"/>
      <c r="G1512" s="36"/>
      <c r="H1512" s="36"/>
      <c r="I1512" s="36"/>
    </row>
    <row r="1513" spans="3:9">
      <c r="C1513" s="36"/>
      <c r="D1513" s="36"/>
      <c r="E1513" s="36"/>
      <c r="F1513" s="36"/>
      <c r="G1513" s="36"/>
      <c r="H1513" s="36"/>
      <c r="I1513" s="36"/>
    </row>
    <row r="1514" spans="11:11">
      <c r="K1514" s="35" t="s">
        <v>561</v>
      </c>
    </row>
    <row r="1515" spans="2:9">
      <c r="B1515" s="35" t="s">
        <v>553</v>
      </c>
      <c r="C1515" s="36"/>
      <c r="D1515" s="36"/>
      <c r="E1515" s="36"/>
      <c r="F1515" s="36"/>
      <c r="G1515" s="36"/>
      <c r="H1515" s="36"/>
      <c r="I1515" s="36"/>
    </row>
    <row r="1516" spans="3:9">
      <c r="C1516" s="36"/>
      <c r="D1516" s="36"/>
      <c r="E1516" s="36"/>
      <c r="F1516" s="36"/>
      <c r="G1516" s="36"/>
      <c r="H1516" s="36"/>
      <c r="I1516" s="36"/>
    </row>
    <row r="1517" spans="3:9">
      <c r="C1517" s="36"/>
      <c r="D1517" s="36"/>
      <c r="E1517" s="36"/>
      <c r="F1517" s="36"/>
      <c r="G1517" s="36"/>
      <c r="H1517" s="36"/>
      <c r="I1517" s="36"/>
    </row>
    <row r="1518" spans="3:9">
      <c r="C1518" s="36"/>
      <c r="D1518" s="36"/>
      <c r="E1518" s="36"/>
      <c r="F1518" s="36"/>
      <c r="G1518" s="36"/>
      <c r="H1518" s="36"/>
      <c r="I1518" s="36"/>
    </row>
    <row r="1519" spans="3:9">
      <c r="C1519" s="36"/>
      <c r="D1519" s="36"/>
      <c r="E1519" s="36"/>
      <c r="F1519" s="36"/>
      <c r="G1519" s="36"/>
      <c r="H1519" s="36"/>
      <c r="I1519" s="36"/>
    </row>
    <row r="1520" spans="3:9">
      <c r="C1520" s="36"/>
      <c r="D1520" s="36"/>
      <c r="E1520" s="36"/>
      <c r="F1520" s="36"/>
      <c r="G1520" s="36"/>
      <c r="H1520" s="36"/>
      <c r="I1520" s="36"/>
    </row>
    <row r="1521" spans="3:9">
      <c r="C1521" s="36"/>
      <c r="D1521" s="36"/>
      <c r="E1521" s="36"/>
      <c r="F1521" s="36"/>
      <c r="G1521" s="36"/>
      <c r="H1521" s="36"/>
      <c r="I1521" s="36"/>
    </row>
    <row r="1522" spans="3:9">
      <c r="C1522" s="36"/>
      <c r="D1522" s="36"/>
      <c r="E1522" s="36"/>
      <c r="F1522" s="36"/>
      <c r="G1522" s="36"/>
      <c r="H1522" s="36"/>
      <c r="I1522" s="36"/>
    </row>
    <row r="1523" spans="3:9">
      <c r="C1523" s="36"/>
      <c r="D1523" s="36"/>
      <c r="E1523" s="36"/>
      <c r="F1523" s="36"/>
      <c r="G1523" s="36"/>
      <c r="H1523" s="36"/>
      <c r="I1523" s="36"/>
    </row>
    <row r="1524" spans="3:9">
      <c r="C1524" s="36"/>
      <c r="D1524" s="36"/>
      <c r="E1524" s="36"/>
      <c r="F1524" s="36"/>
      <c r="G1524" s="36"/>
      <c r="H1524" s="36"/>
      <c r="I1524" s="36"/>
    </row>
    <row r="1525" spans="3:9">
      <c r="C1525" s="36"/>
      <c r="D1525" s="36"/>
      <c r="E1525" s="36"/>
      <c r="F1525" s="36"/>
      <c r="G1525" s="36"/>
      <c r="H1525" s="36"/>
      <c r="I1525" s="36"/>
    </row>
    <row r="1527" spans="3:9">
      <c r="C1527" s="36"/>
      <c r="D1527" s="36"/>
      <c r="E1527" s="36"/>
      <c r="F1527" s="36"/>
      <c r="G1527" s="36"/>
      <c r="H1527" s="36"/>
      <c r="I1527" s="36"/>
    </row>
    <row r="1528" spans="2:9">
      <c r="B1528" s="35" t="s">
        <v>2348</v>
      </c>
      <c r="C1528" s="36"/>
      <c r="D1528" s="36"/>
      <c r="E1528" s="36"/>
      <c r="F1528" s="36"/>
      <c r="G1528" s="36"/>
      <c r="H1528" s="36"/>
      <c r="I1528" s="36"/>
    </row>
    <row r="1529" spans="3:9">
      <c r="C1529" s="36"/>
      <c r="D1529" s="36"/>
      <c r="E1529" s="36"/>
      <c r="F1529" s="36"/>
      <c r="G1529" s="36"/>
      <c r="H1529" s="36"/>
      <c r="I1529" s="36"/>
    </row>
    <row r="1530" spans="3:9">
      <c r="C1530" s="36"/>
      <c r="D1530" s="36"/>
      <c r="E1530" s="36"/>
      <c r="F1530" s="36"/>
      <c r="G1530" s="36"/>
      <c r="H1530" s="36"/>
      <c r="I1530" s="36"/>
    </row>
    <row r="1531" spans="3:9">
      <c r="C1531" s="36"/>
      <c r="D1531" s="36"/>
      <c r="E1531" s="36"/>
      <c r="F1531" s="36"/>
      <c r="G1531" s="36"/>
      <c r="H1531" s="36"/>
      <c r="I1531" s="36"/>
    </row>
    <row r="1532" spans="3:9">
      <c r="C1532" s="36"/>
      <c r="D1532" s="36"/>
      <c r="E1532" s="36"/>
      <c r="F1532" s="36"/>
      <c r="G1532" s="36"/>
      <c r="H1532" s="36"/>
      <c r="I1532" s="36"/>
    </row>
    <row r="1533" spans="3:9">
      <c r="C1533" s="36"/>
      <c r="D1533" s="36"/>
      <c r="E1533" s="36"/>
      <c r="F1533" s="36"/>
      <c r="G1533" s="36"/>
      <c r="H1533" s="36"/>
      <c r="I1533" s="36"/>
    </row>
    <row r="1534" spans="3:9">
      <c r="C1534" s="36"/>
      <c r="D1534" s="36"/>
      <c r="E1534" s="36"/>
      <c r="F1534" s="36"/>
      <c r="G1534" s="36"/>
      <c r="H1534" s="36"/>
      <c r="I1534" s="36"/>
    </row>
    <row r="1535" spans="3:9">
      <c r="C1535" s="36"/>
      <c r="D1535" s="36"/>
      <c r="E1535" s="36"/>
      <c r="F1535" s="36"/>
      <c r="G1535" s="36"/>
      <c r="H1535" s="36"/>
      <c r="I1535" s="36"/>
    </row>
    <row r="1536" spans="3:9">
      <c r="C1536" s="36"/>
      <c r="D1536" s="36"/>
      <c r="E1536" s="36"/>
      <c r="F1536" s="36"/>
      <c r="G1536" s="36"/>
      <c r="H1536" s="36"/>
      <c r="I1536" s="36"/>
    </row>
    <row r="1537" spans="3:9">
      <c r="C1537" s="36"/>
      <c r="D1537" s="36"/>
      <c r="E1537" s="36"/>
      <c r="F1537" s="36"/>
      <c r="G1537" s="36"/>
      <c r="H1537" s="36"/>
      <c r="I1537" s="36"/>
    </row>
    <row r="1539" spans="2:9">
      <c r="B1539" s="35" t="s">
        <v>2349</v>
      </c>
      <c r="C1539" s="36"/>
      <c r="D1539" s="36"/>
      <c r="E1539" s="36"/>
      <c r="F1539" s="36"/>
      <c r="G1539" s="36"/>
      <c r="H1539" s="36"/>
      <c r="I1539" s="36"/>
    </row>
    <row r="1540" spans="3:9">
      <c r="C1540" s="36"/>
      <c r="D1540" s="36"/>
      <c r="E1540" s="36"/>
      <c r="F1540" s="36"/>
      <c r="G1540" s="36"/>
      <c r="H1540" s="36"/>
      <c r="I1540" s="36"/>
    </row>
    <row r="1541" spans="3:9">
      <c r="C1541" s="36"/>
      <c r="D1541" s="36"/>
      <c r="E1541" s="36"/>
      <c r="F1541" s="36"/>
      <c r="G1541" s="36"/>
      <c r="H1541" s="36"/>
      <c r="I1541" s="36"/>
    </row>
    <row r="1542" spans="3:9">
      <c r="C1542" s="36"/>
      <c r="D1542" s="36"/>
      <c r="E1542" s="36"/>
      <c r="F1542" s="36"/>
      <c r="G1542" s="36"/>
      <c r="H1542" s="36"/>
      <c r="I1542" s="36"/>
    </row>
    <row r="1543" spans="3:9">
      <c r="C1543" s="36"/>
      <c r="D1543" s="36"/>
      <c r="E1543" s="36"/>
      <c r="F1543" s="36"/>
      <c r="G1543" s="36"/>
      <c r="H1543" s="36"/>
      <c r="I1543" s="36"/>
    </row>
    <row r="1544" spans="3:9">
      <c r="C1544" s="36"/>
      <c r="D1544" s="36"/>
      <c r="E1544" s="36"/>
      <c r="F1544" s="36"/>
      <c r="G1544" s="36"/>
      <c r="H1544" s="36"/>
      <c r="I1544" s="36"/>
    </row>
    <row r="1545" spans="3:9">
      <c r="C1545" s="36"/>
      <c r="D1545" s="36"/>
      <c r="E1545" s="36"/>
      <c r="F1545" s="36"/>
      <c r="G1545" s="36"/>
      <c r="H1545" s="36"/>
      <c r="I1545" s="36"/>
    </row>
    <row r="1546" spans="3:9">
      <c r="C1546" s="36"/>
      <c r="D1546" s="36"/>
      <c r="E1546" s="36"/>
      <c r="F1546" s="36"/>
      <c r="G1546" s="36"/>
      <c r="H1546" s="36"/>
      <c r="I1546" s="36"/>
    </row>
    <row r="1547" spans="3:9">
      <c r="C1547" s="36"/>
      <c r="D1547" s="36"/>
      <c r="E1547" s="36"/>
      <c r="F1547" s="36"/>
      <c r="G1547" s="36"/>
      <c r="H1547" s="36"/>
      <c r="I1547" s="36"/>
    </row>
    <row r="1548" spans="3:9">
      <c r="C1548" s="36"/>
      <c r="D1548" s="36"/>
      <c r="E1548" s="36"/>
      <c r="F1548" s="36"/>
      <c r="G1548" s="36"/>
      <c r="H1548" s="36"/>
      <c r="I1548" s="36"/>
    </row>
    <row r="1549" spans="3:9">
      <c r="C1549" s="36"/>
      <c r="D1549" s="36"/>
      <c r="E1549" s="36"/>
      <c r="F1549" s="36"/>
      <c r="G1549" s="36"/>
      <c r="H1549" s="36"/>
      <c r="I1549" s="36"/>
    </row>
    <row r="1551" spans="2:9">
      <c r="B1551" s="35" t="s">
        <v>2350</v>
      </c>
      <c r="C1551" s="36"/>
      <c r="D1551" s="36"/>
      <c r="E1551" s="36"/>
      <c r="F1551" s="36"/>
      <c r="G1551" s="36"/>
      <c r="H1551" s="36"/>
      <c r="I1551" s="36"/>
    </row>
    <row r="1552" spans="3:9">
      <c r="C1552" s="36"/>
      <c r="D1552" s="36"/>
      <c r="E1552" s="36"/>
      <c r="F1552" s="36"/>
      <c r="G1552" s="36"/>
      <c r="H1552" s="36"/>
      <c r="I1552" s="36"/>
    </row>
    <row r="1553" spans="3:9">
      <c r="C1553" s="36"/>
      <c r="D1553" s="36"/>
      <c r="E1553" s="36"/>
      <c r="F1553" s="36"/>
      <c r="G1553" s="36"/>
      <c r="H1553" s="36"/>
      <c r="I1553" s="36"/>
    </row>
    <row r="1554" spans="3:9">
      <c r="C1554" s="36"/>
      <c r="D1554" s="36"/>
      <c r="E1554" s="36"/>
      <c r="F1554" s="36"/>
      <c r="G1554" s="36"/>
      <c r="H1554" s="36"/>
      <c r="I1554" s="36"/>
    </row>
    <row r="1555" spans="3:9">
      <c r="C1555" s="36"/>
      <c r="D1555" s="36"/>
      <c r="E1555" s="36"/>
      <c r="F1555" s="36"/>
      <c r="G1555" s="36"/>
      <c r="H1555" s="36"/>
      <c r="I1555" s="36"/>
    </row>
    <row r="1556" spans="3:9">
      <c r="C1556" s="36"/>
      <c r="D1556" s="36"/>
      <c r="E1556" s="36"/>
      <c r="F1556" s="36"/>
      <c r="G1556" s="36"/>
      <c r="H1556" s="36"/>
      <c r="I1556" s="36"/>
    </row>
    <row r="1557" spans="3:9">
      <c r="C1557" s="36"/>
      <c r="D1557" s="36"/>
      <c r="E1557" s="36"/>
      <c r="F1557" s="36"/>
      <c r="G1557" s="36"/>
      <c r="H1557" s="36"/>
      <c r="I1557" s="36"/>
    </row>
    <row r="1558" spans="3:9">
      <c r="C1558" s="36"/>
      <c r="D1558" s="36"/>
      <c r="E1558" s="36"/>
      <c r="F1558" s="36"/>
      <c r="G1558" s="36"/>
      <c r="H1558" s="36"/>
      <c r="I1558" s="36"/>
    </row>
    <row r="1559" spans="3:9">
      <c r="C1559" s="36"/>
      <c r="D1559" s="36"/>
      <c r="E1559" s="36"/>
      <c r="F1559" s="36"/>
      <c r="G1559" s="36"/>
      <c r="H1559" s="36"/>
      <c r="I1559" s="36"/>
    </row>
    <row r="1560" spans="3:9">
      <c r="C1560" s="36"/>
      <c r="D1560" s="36"/>
      <c r="E1560" s="36"/>
      <c r="F1560" s="36"/>
      <c r="G1560" s="36"/>
      <c r="H1560" s="36"/>
      <c r="I1560" s="36"/>
    </row>
    <row r="1561" spans="3:9">
      <c r="C1561" s="36"/>
      <c r="D1561" s="36"/>
      <c r="E1561" s="36"/>
      <c r="F1561" s="36"/>
      <c r="G1561" s="36"/>
      <c r="H1561" s="36"/>
      <c r="I1561" s="36"/>
    </row>
    <row r="1563" spans="2:9">
      <c r="B1563" s="35" t="s">
        <v>2351</v>
      </c>
      <c r="C1563" s="36"/>
      <c r="D1563" s="36"/>
      <c r="E1563" s="36"/>
      <c r="F1563" s="36"/>
      <c r="G1563" s="36"/>
      <c r="H1563" s="36"/>
      <c r="I1563" s="36"/>
    </row>
    <row r="1564" spans="3:9">
      <c r="C1564" s="36"/>
      <c r="D1564" s="36"/>
      <c r="E1564" s="36"/>
      <c r="F1564" s="36"/>
      <c r="G1564" s="36"/>
      <c r="H1564" s="36"/>
      <c r="I1564" s="36"/>
    </row>
    <row r="1565" spans="3:9">
      <c r="C1565" s="36"/>
      <c r="D1565" s="36"/>
      <c r="E1565" s="36"/>
      <c r="F1565" s="36"/>
      <c r="G1565" s="36"/>
      <c r="H1565" s="36"/>
      <c r="I1565" s="36"/>
    </row>
    <row r="1566" spans="3:9">
      <c r="C1566" s="36"/>
      <c r="D1566" s="36"/>
      <c r="E1566" s="36"/>
      <c r="F1566" s="36"/>
      <c r="G1566" s="36"/>
      <c r="H1566" s="36"/>
      <c r="I1566" s="36"/>
    </row>
    <row r="1567" spans="3:9">
      <c r="C1567" s="36"/>
      <c r="D1567" s="36"/>
      <c r="E1567" s="36"/>
      <c r="F1567" s="36"/>
      <c r="G1567" s="36"/>
      <c r="H1567" s="36"/>
      <c r="I1567" s="36"/>
    </row>
    <row r="1568" spans="3:9">
      <c r="C1568" s="36"/>
      <c r="D1568" s="36"/>
      <c r="E1568" s="36"/>
      <c r="F1568" s="36"/>
      <c r="G1568" s="36"/>
      <c r="H1568" s="36"/>
      <c r="I1568" s="36"/>
    </row>
    <row r="1569" spans="3:9">
      <c r="C1569" s="36"/>
      <c r="D1569" s="36"/>
      <c r="E1569" s="36"/>
      <c r="F1569" s="36"/>
      <c r="G1569" s="36"/>
      <c r="H1569" s="36"/>
      <c r="I1569" s="36"/>
    </row>
    <row r="1570" spans="3:9">
      <c r="C1570" s="36"/>
      <c r="D1570" s="36"/>
      <c r="E1570" s="36"/>
      <c r="F1570" s="36"/>
      <c r="G1570" s="36"/>
      <c r="H1570" s="36"/>
      <c r="I1570" s="36"/>
    </row>
    <row r="1571" spans="3:9">
      <c r="C1571" s="36"/>
      <c r="D1571" s="36"/>
      <c r="E1571" s="36"/>
      <c r="F1571" s="36"/>
      <c r="G1571" s="36"/>
      <c r="H1571" s="36"/>
      <c r="I1571" s="36"/>
    </row>
    <row r="1572" spans="3:9">
      <c r="C1572" s="36"/>
      <c r="D1572" s="36"/>
      <c r="E1572" s="36"/>
      <c r="F1572" s="36"/>
      <c r="G1572" s="36"/>
      <c r="H1572" s="36"/>
      <c r="I1572" s="36"/>
    </row>
    <row r="1573" spans="3:9">
      <c r="C1573" s="36"/>
      <c r="D1573" s="36"/>
      <c r="E1573" s="36"/>
      <c r="F1573" s="36"/>
      <c r="G1573" s="36"/>
      <c r="H1573" s="36"/>
      <c r="I1573" s="36"/>
    </row>
    <row r="1575" spans="2:9">
      <c r="B1575" s="35" t="s">
        <v>2352</v>
      </c>
      <c r="C1575" s="36"/>
      <c r="D1575" s="36"/>
      <c r="E1575" s="36"/>
      <c r="F1575" s="36"/>
      <c r="G1575" s="36"/>
      <c r="H1575" s="36"/>
      <c r="I1575" s="36"/>
    </row>
    <row r="1576" spans="3:9">
      <c r="C1576" s="36"/>
      <c r="D1576" s="36"/>
      <c r="E1576" s="36"/>
      <c r="F1576" s="36"/>
      <c r="G1576" s="36"/>
      <c r="H1576" s="36"/>
      <c r="I1576" s="36"/>
    </row>
    <row r="1577" spans="3:9">
      <c r="C1577" s="36"/>
      <c r="D1577" s="36"/>
      <c r="E1577" s="36"/>
      <c r="F1577" s="36"/>
      <c r="G1577" s="36"/>
      <c r="H1577" s="36"/>
      <c r="I1577" s="36"/>
    </row>
    <row r="1578" spans="3:9">
      <c r="C1578" s="36"/>
      <c r="D1578" s="36"/>
      <c r="E1578" s="36"/>
      <c r="F1578" s="36"/>
      <c r="G1578" s="36"/>
      <c r="H1578" s="36"/>
      <c r="I1578" s="36"/>
    </row>
    <row r="1579" spans="3:9">
      <c r="C1579" s="36"/>
      <c r="D1579" s="36"/>
      <c r="E1579" s="36"/>
      <c r="F1579" s="36"/>
      <c r="G1579" s="36"/>
      <c r="H1579" s="36"/>
      <c r="I1579" s="36"/>
    </row>
    <row r="1580" spans="3:9">
      <c r="C1580" s="36"/>
      <c r="D1580" s="36"/>
      <c r="E1580" s="36"/>
      <c r="F1580" s="36"/>
      <c r="G1580" s="36"/>
      <c r="H1580" s="36"/>
      <c r="I1580" s="36"/>
    </row>
    <row r="1581" spans="3:9">
      <c r="C1581" s="36"/>
      <c r="D1581" s="36"/>
      <c r="E1581" s="36"/>
      <c r="F1581" s="36"/>
      <c r="G1581" s="36"/>
      <c r="H1581" s="36"/>
      <c r="I1581" s="36"/>
    </row>
    <row r="1582" spans="3:9">
      <c r="C1582" s="36"/>
      <c r="D1582" s="36"/>
      <c r="E1582" s="36"/>
      <c r="F1582" s="36"/>
      <c r="G1582" s="36"/>
      <c r="H1582" s="36"/>
      <c r="I1582" s="36"/>
    </row>
    <row r="1583" spans="3:9">
      <c r="C1583" s="36"/>
      <c r="D1583" s="36"/>
      <c r="E1583" s="36"/>
      <c r="F1583" s="36"/>
      <c r="G1583" s="36"/>
      <c r="H1583" s="36"/>
      <c r="I1583" s="36"/>
    </row>
    <row r="1584" spans="3:9">
      <c r="C1584" s="36"/>
      <c r="D1584" s="36"/>
      <c r="E1584" s="36"/>
      <c r="F1584" s="36"/>
      <c r="G1584" s="36"/>
      <c r="H1584" s="36"/>
      <c r="I1584" s="36"/>
    </row>
    <row r="1585" spans="3:9">
      <c r="C1585" s="36"/>
      <c r="D1585" s="36"/>
      <c r="E1585" s="36"/>
      <c r="F1585" s="36"/>
      <c r="G1585" s="36"/>
      <c r="H1585" s="36"/>
      <c r="I1585" s="36"/>
    </row>
    <row r="1587" spans="2:9">
      <c r="B1587" s="35" t="s">
        <v>2353</v>
      </c>
      <c r="C1587" s="36"/>
      <c r="D1587" s="36"/>
      <c r="E1587" s="36"/>
      <c r="F1587" s="36"/>
      <c r="G1587" s="36"/>
      <c r="H1587" s="36"/>
      <c r="I1587" s="36"/>
    </row>
    <row r="1588" spans="3:9">
      <c r="C1588" s="36"/>
      <c r="D1588" s="36"/>
      <c r="E1588" s="36"/>
      <c r="F1588" s="36"/>
      <c r="G1588" s="36"/>
      <c r="H1588" s="36"/>
      <c r="I1588" s="36"/>
    </row>
    <row r="1589" spans="3:9">
      <c r="C1589" s="36"/>
      <c r="D1589" s="36"/>
      <c r="E1589" s="36"/>
      <c r="F1589" s="36"/>
      <c r="G1589" s="36"/>
      <c r="H1589" s="36"/>
      <c r="I1589" s="36"/>
    </row>
    <row r="1590" spans="3:9">
      <c r="C1590" s="36"/>
      <c r="D1590" s="36"/>
      <c r="E1590" s="36"/>
      <c r="F1590" s="36"/>
      <c r="G1590" s="36"/>
      <c r="H1590" s="36"/>
      <c r="I1590" s="36"/>
    </row>
    <row r="1591" spans="3:9">
      <c r="C1591" s="36"/>
      <c r="D1591" s="36"/>
      <c r="E1591" s="36"/>
      <c r="F1591" s="36"/>
      <c r="G1591" s="36"/>
      <c r="H1591" s="36"/>
      <c r="I1591" s="36"/>
    </row>
    <row r="1592" spans="3:9">
      <c r="C1592" s="36"/>
      <c r="D1592" s="36"/>
      <c r="E1592" s="36"/>
      <c r="F1592" s="36"/>
      <c r="G1592" s="36"/>
      <c r="H1592" s="36"/>
      <c r="I1592" s="36"/>
    </row>
    <row r="1593" spans="3:9">
      <c r="C1593" s="36"/>
      <c r="D1593" s="36"/>
      <c r="E1593" s="36"/>
      <c r="F1593" s="36"/>
      <c r="G1593" s="36"/>
      <c r="H1593" s="36"/>
      <c r="I1593" s="36"/>
    </row>
    <row r="1594" spans="3:9">
      <c r="C1594" s="36"/>
      <c r="D1594" s="36"/>
      <c r="E1594" s="36"/>
      <c r="F1594" s="36"/>
      <c r="G1594" s="36"/>
      <c r="H1594" s="36"/>
      <c r="I1594" s="36"/>
    </row>
    <row r="1595" spans="3:9">
      <c r="C1595" s="36"/>
      <c r="D1595" s="36"/>
      <c r="E1595" s="36"/>
      <c r="F1595" s="36"/>
      <c r="G1595" s="36"/>
      <c r="H1595" s="36"/>
      <c r="I1595" s="36"/>
    </row>
    <row r="1596" spans="3:9">
      <c r="C1596" s="36"/>
      <c r="D1596" s="36"/>
      <c r="E1596" s="36"/>
      <c r="F1596" s="36"/>
      <c r="G1596" s="36"/>
      <c r="H1596" s="36"/>
      <c r="I1596" s="36"/>
    </row>
    <row r="1597" spans="3:9">
      <c r="C1597" s="36"/>
      <c r="D1597" s="36"/>
      <c r="E1597" s="36"/>
      <c r="F1597" s="36"/>
      <c r="G1597" s="36"/>
      <c r="H1597" s="36"/>
      <c r="I1597" s="36"/>
    </row>
    <row r="1599" spans="2:9">
      <c r="B1599" s="35" t="s">
        <v>2354</v>
      </c>
      <c r="C1599" s="36"/>
      <c r="D1599" s="36"/>
      <c r="E1599" s="36"/>
      <c r="F1599" s="36"/>
      <c r="G1599" s="36"/>
      <c r="H1599" s="36"/>
      <c r="I1599" s="36"/>
    </row>
    <row r="1600" spans="3:9">
      <c r="C1600" s="36"/>
      <c r="D1600" s="36"/>
      <c r="E1600" s="36"/>
      <c r="F1600" s="36"/>
      <c r="G1600" s="36"/>
      <c r="H1600" s="36"/>
      <c r="I1600" s="36"/>
    </row>
    <row r="1601" spans="3:9">
      <c r="C1601" s="36"/>
      <c r="D1601" s="36"/>
      <c r="E1601" s="36"/>
      <c r="F1601" s="36"/>
      <c r="G1601" s="36"/>
      <c r="H1601" s="36"/>
      <c r="I1601" s="36"/>
    </row>
    <row r="1602" spans="3:9">
      <c r="C1602" s="36"/>
      <c r="D1602" s="36"/>
      <c r="E1602" s="36"/>
      <c r="F1602" s="36"/>
      <c r="G1602" s="36"/>
      <c r="H1602" s="36"/>
      <c r="I1602" s="36"/>
    </row>
    <row r="1603" spans="3:9">
      <c r="C1603" s="36"/>
      <c r="D1603" s="36"/>
      <c r="E1603" s="36"/>
      <c r="F1603" s="36"/>
      <c r="G1603" s="36"/>
      <c r="H1603" s="36"/>
      <c r="I1603" s="36"/>
    </row>
    <row r="1604" spans="3:9">
      <c r="C1604" s="36"/>
      <c r="D1604" s="36"/>
      <c r="E1604" s="36"/>
      <c r="F1604" s="36"/>
      <c r="G1604" s="36"/>
      <c r="H1604" s="36"/>
      <c r="I1604" s="36"/>
    </row>
    <row r="1605" spans="3:9">
      <c r="C1605" s="36"/>
      <c r="D1605" s="36"/>
      <c r="E1605" s="36"/>
      <c r="F1605" s="36"/>
      <c r="G1605" s="36"/>
      <c r="H1605" s="36"/>
      <c r="I1605" s="36"/>
    </row>
    <row r="1606" spans="3:9">
      <c r="C1606" s="36"/>
      <c r="D1606" s="36"/>
      <c r="E1606" s="36"/>
      <c r="F1606" s="36"/>
      <c r="G1606" s="36"/>
      <c r="H1606" s="36"/>
      <c r="I1606" s="36"/>
    </row>
    <row r="1607" spans="3:9">
      <c r="C1607" s="36"/>
      <c r="D1607" s="36"/>
      <c r="E1607" s="36"/>
      <c r="F1607" s="36"/>
      <c r="G1607" s="36"/>
      <c r="H1607" s="36"/>
      <c r="I1607" s="36"/>
    </row>
    <row r="1608" spans="3:9">
      <c r="C1608" s="36"/>
      <c r="D1608" s="36"/>
      <c r="E1608" s="36"/>
      <c r="F1608" s="36"/>
      <c r="G1608" s="36"/>
      <c r="H1608" s="36"/>
      <c r="I1608" s="36"/>
    </row>
    <row r="1609" spans="3:9">
      <c r="C1609" s="36"/>
      <c r="D1609" s="36"/>
      <c r="E1609" s="36"/>
      <c r="F1609" s="36"/>
      <c r="G1609" s="36"/>
      <c r="H1609" s="36"/>
      <c r="I1609" s="36"/>
    </row>
    <row r="1611" spans="2:9">
      <c r="B1611" s="35" t="s">
        <v>2355</v>
      </c>
      <c r="C1611" s="36"/>
      <c r="D1611" s="36"/>
      <c r="E1611" s="36"/>
      <c r="F1611" s="36"/>
      <c r="G1611" s="36"/>
      <c r="H1611" s="36"/>
      <c r="I1611" s="36"/>
    </row>
    <row r="1612" spans="3:9">
      <c r="C1612" s="36"/>
      <c r="D1612" s="36"/>
      <c r="E1612" s="36"/>
      <c r="F1612" s="36"/>
      <c r="G1612" s="36"/>
      <c r="H1612" s="36"/>
      <c r="I1612" s="36"/>
    </row>
    <row r="1613" spans="3:9">
      <c r="C1613" s="36"/>
      <c r="D1613" s="36"/>
      <c r="E1613" s="36"/>
      <c r="F1613" s="36"/>
      <c r="G1613" s="36"/>
      <c r="H1613" s="36"/>
      <c r="I1613" s="36"/>
    </row>
    <row r="1614" spans="3:9">
      <c r="C1614" s="36"/>
      <c r="D1614" s="36"/>
      <c r="E1614" s="36"/>
      <c r="F1614" s="36"/>
      <c r="G1614" s="36"/>
      <c r="H1614" s="36"/>
      <c r="I1614" s="36"/>
    </row>
    <row r="1615" spans="3:9">
      <c r="C1615" s="36"/>
      <c r="D1615" s="36"/>
      <c r="E1615" s="36"/>
      <c r="F1615" s="36"/>
      <c r="G1615" s="36"/>
      <c r="H1615" s="36"/>
      <c r="I1615" s="36"/>
    </row>
    <row r="1616" spans="3:9">
      <c r="C1616" s="36"/>
      <c r="D1616" s="36"/>
      <c r="E1616" s="36"/>
      <c r="F1616" s="36"/>
      <c r="G1616" s="36"/>
      <c r="H1616" s="36"/>
      <c r="I1616" s="36"/>
    </row>
    <row r="1617" spans="3:9">
      <c r="C1617" s="36"/>
      <c r="D1617" s="36"/>
      <c r="E1617" s="36"/>
      <c r="F1617" s="36"/>
      <c r="G1617" s="36"/>
      <c r="H1617" s="36"/>
      <c r="I1617" s="36"/>
    </row>
    <row r="1618" spans="3:9">
      <c r="C1618" s="36"/>
      <c r="D1618" s="36"/>
      <c r="E1618" s="36"/>
      <c r="F1618" s="36"/>
      <c r="G1618" s="36"/>
      <c r="H1618" s="36"/>
      <c r="I1618" s="36"/>
    </row>
    <row r="1619" spans="3:9">
      <c r="C1619" s="36"/>
      <c r="D1619" s="36"/>
      <c r="E1619" s="36"/>
      <c r="F1619" s="36"/>
      <c r="G1619" s="36"/>
      <c r="H1619" s="36"/>
      <c r="I1619" s="36"/>
    </row>
    <row r="1620" spans="3:9">
      <c r="C1620" s="36"/>
      <c r="D1620" s="36"/>
      <c r="E1620" s="36"/>
      <c r="F1620" s="36"/>
      <c r="G1620" s="36"/>
      <c r="H1620" s="36"/>
      <c r="I1620" s="36"/>
    </row>
    <row r="1621" spans="3:9">
      <c r="C1621" s="36"/>
      <c r="D1621" s="36"/>
      <c r="E1621" s="36"/>
      <c r="F1621" s="36"/>
      <c r="G1621" s="36"/>
      <c r="H1621" s="36"/>
      <c r="I1621" s="36"/>
    </row>
    <row r="1623" spans="2:9">
      <c r="B1623" s="35" t="s">
        <v>2356</v>
      </c>
      <c r="C1623" s="36"/>
      <c r="D1623" s="36"/>
      <c r="E1623" s="36"/>
      <c r="F1623" s="36"/>
      <c r="G1623" s="36"/>
      <c r="H1623" s="36"/>
      <c r="I1623" s="36"/>
    </row>
    <row r="1624" spans="3:9">
      <c r="C1624" s="36"/>
      <c r="D1624" s="36"/>
      <c r="E1624" s="36"/>
      <c r="F1624" s="36"/>
      <c r="G1624" s="36"/>
      <c r="H1624" s="36"/>
      <c r="I1624" s="36"/>
    </row>
    <row r="1625" spans="3:9">
      <c r="C1625" s="36"/>
      <c r="D1625" s="36"/>
      <c r="E1625" s="36"/>
      <c r="F1625" s="36"/>
      <c r="G1625" s="36"/>
      <c r="H1625" s="36"/>
      <c r="I1625" s="36"/>
    </row>
    <row r="1626" spans="3:9">
      <c r="C1626" s="36"/>
      <c r="D1626" s="36"/>
      <c r="E1626" s="36"/>
      <c r="F1626" s="36"/>
      <c r="G1626" s="36"/>
      <c r="H1626" s="36"/>
      <c r="I1626" s="36"/>
    </row>
    <row r="1627" spans="3:9">
      <c r="C1627" s="36"/>
      <c r="D1627" s="36"/>
      <c r="E1627" s="36"/>
      <c r="F1627" s="36"/>
      <c r="G1627" s="36"/>
      <c r="H1627" s="36"/>
      <c r="I1627" s="36"/>
    </row>
    <row r="1628" spans="3:9">
      <c r="C1628" s="36"/>
      <c r="D1628" s="36"/>
      <c r="E1628" s="36"/>
      <c r="F1628" s="36"/>
      <c r="G1628" s="36"/>
      <c r="H1628" s="36"/>
      <c r="I1628" s="36"/>
    </row>
    <row r="1629" spans="3:9">
      <c r="C1629" s="36"/>
      <c r="D1629" s="36"/>
      <c r="E1629" s="36"/>
      <c r="F1629" s="36"/>
      <c r="G1629" s="36"/>
      <c r="H1629" s="36"/>
      <c r="I1629" s="36"/>
    </row>
    <row r="1630" spans="3:9">
      <c r="C1630" s="36"/>
      <c r="D1630" s="36"/>
      <c r="E1630" s="36"/>
      <c r="F1630" s="36"/>
      <c r="G1630" s="36"/>
      <c r="H1630" s="36"/>
      <c r="I1630" s="36"/>
    </row>
    <row r="1631" spans="3:9">
      <c r="C1631" s="36"/>
      <c r="D1631" s="36"/>
      <c r="E1631" s="36"/>
      <c r="F1631" s="36"/>
      <c r="G1631" s="36"/>
      <c r="H1631" s="36"/>
      <c r="I1631" s="36"/>
    </row>
    <row r="1632" spans="3:9">
      <c r="C1632" s="36"/>
      <c r="D1632" s="36"/>
      <c r="E1632" s="36"/>
      <c r="F1632" s="36"/>
      <c r="G1632" s="36"/>
      <c r="H1632" s="36"/>
      <c r="I1632" s="36"/>
    </row>
    <row r="1633" spans="3:9">
      <c r="C1633" s="36"/>
      <c r="D1633" s="36"/>
      <c r="E1633" s="36"/>
      <c r="F1633" s="36"/>
      <c r="G1633" s="36"/>
      <c r="H1633" s="36"/>
      <c r="I1633" s="36"/>
    </row>
    <row r="1635" spans="2:9">
      <c r="B1635" s="35" t="s">
        <v>659</v>
      </c>
      <c r="C1635" s="36"/>
      <c r="D1635" s="36"/>
      <c r="E1635" s="36"/>
      <c r="F1635" s="36"/>
      <c r="G1635" s="36"/>
      <c r="H1635" s="36"/>
      <c r="I1635" s="36"/>
    </row>
    <row r="1636" spans="3:9">
      <c r="C1636" s="36"/>
      <c r="D1636" s="36"/>
      <c r="E1636" s="36"/>
      <c r="F1636" s="36"/>
      <c r="G1636" s="36"/>
      <c r="H1636" s="36"/>
      <c r="I1636" s="36"/>
    </row>
    <row r="1637" spans="3:9">
      <c r="C1637" s="36"/>
      <c r="D1637" s="36"/>
      <c r="E1637" s="36"/>
      <c r="F1637" s="36"/>
      <c r="G1637" s="36"/>
      <c r="H1637" s="36"/>
      <c r="I1637" s="36"/>
    </row>
    <row r="1638" spans="3:9">
      <c r="C1638" s="36"/>
      <c r="D1638" s="36"/>
      <c r="E1638" s="36"/>
      <c r="F1638" s="36"/>
      <c r="G1638" s="36"/>
      <c r="H1638" s="36"/>
      <c r="I1638" s="36"/>
    </row>
    <row r="1639" spans="3:9">
      <c r="C1639" s="36"/>
      <c r="D1639" s="36"/>
      <c r="E1639" s="36"/>
      <c r="F1639" s="36"/>
      <c r="G1639" s="36"/>
      <c r="H1639" s="36"/>
      <c r="I1639" s="36"/>
    </row>
    <row r="1640" spans="3:9">
      <c r="C1640" s="36"/>
      <c r="D1640" s="36"/>
      <c r="E1640" s="36"/>
      <c r="F1640" s="36"/>
      <c r="G1640" s="36"/>
      <c r="H1640" s="36"/>
      <c r="I1640" s="36"/>
    </row>
    <row r="1641" spans="3:9">
      <c r="C1641" s="36"/>
      <c r="D1641" s="36"/>
      <c r="E1641" s="36"/>
      <c r="F1641" s="36"/>
      <c r="G1641" s="36"/>
      <c r="H1641" s="36"/>
      <c r="I1641" s="36"/>
    </row>
    <row r="1642" spans="3:9">
      <c r="C1642" s="36"/>
      <c r="D1642" s="36"/>
      <c r="E1642" s="36"/>
      <c r="F1642" s="36"/>
      <c r="G1642" s="36"/>
      <c r="H1642" s="36"/>
      <c r="I1642" s="36"/>
    </row>
    <row r="1643" spans="3:9">
      <c r="C1643" s="36"/>
      <c r="D1643" s="36"/>
      <c r="E1643" s="36"/>
      <c r="F1643" s="36"/>
      <c r="G1643" s="36"/>
      <c r="H1643" s="36"/>
      <c r="I1643" s="36"/>
    </row>
    <row r="1644" spans="3:9">
      <c r="C1644" s="36"/>
      <c r="D1644" s="36"/>
      <c r="E1644" s="36"/>
      <c r="F1644" s="36"/>
      <c r="G1644" s="36"/>
      <c r="H1644" s="36"/>
      <c r="I1644" s="36"/>
    </row>
    <row r="1645" spans="3:9">
      <c r="C1645" s="36"/>
      <c r="D1645" s="36"/>
      <c r="E1645" s="36"/>
      <c r="F1645" s="36"/>
      <c r="G1645" s="36"/>
      <c r="H1645" s="36"/>
      <c r="I1645" s="36"/>
    </row>
    <row r="1647" spans="2:9">
      <c r="B1647" s="35" t="s">
        <v>661</v>
      </c>
      <c r="C1647" s="36"/>
      <c r="D1647" s="36"/>
      <c r="E1647" s="36"/>
      <c r="F1647" s="36"/>
      <c r="G1647" s="36"/>
      <c r="H1647" s="36"/>
      <c r="I1647" s="36"/>
    </row>
    <row r="1648" spans="3:9">
      <c r="C1648" s="36"/>
      <c r="D1648" s="36"/>
      <c r="E1648" s="36"/>
      <c r="F1648" s="36"/>
      <c r="G1648" s="36"/>
      <c r="H1648" s="36"/>
      <c r="I1648" s="36"/>
    </row>
    <row r="1649" spans="3:9">
      <c r="C1649" s="36"/>
      <c r="D1649" s="36"/>
      <c r="E1649" s="36"/>
      <c r="F1649" s="36"/>
      <c r="G1649" s="36"/>
      <c r="H1649" s="36"/>
      <c r="I1649" s="36"/>
    </row>
    <row r="1650" spans="3:9">
      <c r="C1650" s="36"/>
      <c r="D1650" s="36"/>
      <c r="E1650" s="36"/>
      <c r="F1650" s="36"/>
      <c r="G1650" s="36"/>
      <c r="H1650" s="36"/>
      <c r="I1650" s="36"/>
    </row>
    <row r="1651" spans="3:9">
      <c r="C1651" s="36"/>
      <c r="D1651" s="36"/>
      <c r="E1651" s="36"/>
      <c r="F1651" s="36"/>
      <c r="G1651" s="36"/>
      <c r="H1651" s="36"/>
      <c r="I1651" s="36"/>
    </row>
    <row r="1652" spans="3:9">
      <c r="C1652" s="36"/>
      <c r="D1652" s="36"/>
      <c r="E1652" s="36"/>
      <c r="F1652" s="36"/>
      <c r="G1652" s="36"/>
      <c r="H1652" s="36"/>
      <c r="I1652" s="36"/>
    </row>
    <row r="1653" spans="3:9">
      <c r="C1653" s="36"/>
      <c r="D1653" s="36"/>
      <c r="E1653" s="36"/>
      <c r="F1653" s="36"/>
      <c r="G1653" s="36"/>
      <c r="H1653" s="36"/>
      <c r="I1653" s="36"/>
    </row>
    <row r="1654" spans="3:9">
      <c r="C1654" s="36"/>
      <c r="D1654" s="36"/>
      <c r="E1654" s="36"/>
      <c r="F1654" s="36"/>
      <c r="G1654" s="36"/>
      <c r="H1654" s="36"/>
      <c r="I1654" s="36"/>
    </row>
    <row r="1655" spans="3:9">
      <c r="C1655" s="36"/>
      <c r="D1655" s="36"/>
      <c r="E1655" s="36"/>
      <c r="F1655" s="36"/>
      <c r="G1655" s="36"/>
      <c r="H1655" s="36"/>
      <c r="I1655" s="36"/>
    </row>
    <row r="1656" spans="3:9">
      <c r="C1656" s="36"/>
      <c r="D1656" s="36"/>
      <c r="E1656" s="36"/>
      <c r="F1656" s="36"/>
      <c r="G1656" s="36"/>
      <c r="H1656" s="36"/>
      <c r="I1656" s="36"/>
    </row>
    <row r="1657" spans="3:9">
      <c r="C1657" s="36"/>
      <c r="D1657" s="36"/>
      <c r="E1657" s="36"/>
      <c r="F1657" s="36"/>
      <c r="G1657" s="36"/>
      <c r="H1657" s="36"/>
      <c r="I1657" s="36"/>
    </row>
    <row r="1659" spans="2:9">
      <c r="B1659" s="35" t="s">
        <v>663</v>
      </c>
      <c r="C1659" s="36"/>
      <c r="D1659" s="36"/>
      <c r="E1659" s="36"/>
      <c r="F1659" s="36"/>
      <c r="G1659" s="36"/>
      <c r="H1659" s="36"/>
      <c r="I1659" s="36"/>
    </row>
    <row r="1660" spans="3:9">
      <c r="C1660" s="36"/>
      <c r="D1660" s="36"/>
      <c r="E1660" s="36"/>
      <c r="F1660" s="36"/>
      <c r="G1660" s="36"/>
      <c r="H1660" s="36"/>
      <c r="I1660" s="36"/>
    </row>
    <row r="1661" spans="3:9">
      <c r="C1661" s="36"/>
      <c r="D1661" s="36"/>
      <c r="E1661" s="36"/>
      <c r="F1661" s="36"/>
      <c r="G1661" s="36"/>
      <c r="H1661" s="36"/>
      <c r="I1661" s="36"/>
    </row>
    <row r="1662" spans="3:9">
      <c r="C1662" s="36"/>
      <c r="D1662" s="36"/>
      <c r="E1662" s="36"/>
      <c r="F1662" s="36"/>
      <c r="G1662" s="36"/>
      <c r="H1662" s="36"/>
      <c r="I1662" s="36"/>
    </row>
    <row r="1663" spans="3:9">
      <c r="C1663" s="36"/>
      <c r="D1663" s="36"/>
      <c r="E1663" s="36"/>
      <c r="F1663" s="36"/>
      <c r="G1663" s="36"/>
      <c r="H1663" s="36"/>
      <c r="I1663" s="36"/>
    </row>
    <row r="1664" spans="3:9">
      <c r="C1664" s="36"/>
      <c r="D1664" s="36"/>
      <c r="E1664" s="36"/>
      <c r="F1664" s="36"/>
      <c r="G1664" s="36"/>
      <c r="H1664" s="36"/>
      <c r="I1664" s="36"/>
    </row>
    <row r="1665" spans="3:9">
      <c r="C1665" s="36"/>
      <c r="D1665" s="36"/>
      <c r="E1665" s="36"/>
      <c r="F1665" s="36"/>
      <c r="G1665" s="36"/>
      <c r="H1665" s="36"/>
      <c r="I1665" s="36"/>
    </row>
    <row r="1666" spans="3:9">
      <c r="C1666" s="36"/>
      <c r="D1666" s="36"/>
      <c r="E1666" s="36"/>
      <c r="F1666" s="36"/>
      <c r="G1666" s="36"/>
      <c r="H1666" s="36"/>
      <c r="I1666" s="36"/>
    </row>
    <row r="1667" spans="3:9">
      <c r="C1667" s="36"/>
      <c r="D1667" s="36"/>
      <c r="E1667" s="36"/>
      <c r="F1667" s="36"/>
      <c r="G1667" s="36"/>
      <c r="H1667" s="36"/>
      <c r="I1667" s="36"/>
    </row>
    <row r="1668" spans="3:9">
      <c r="C1668" s="36"/>
      <c r="D1668" s="36"/>
      <c r="E1668" s="36"/>
      <c r="F1668" s="36"/>
      <c r="G1668" s="36"/>
      <c r="H1668" s="36"/>
      <c r="I1668" s="36"/>
    </row>
    <row r="1669" spans="3:9">
      <c r="C1669" s="36"/>
      <c r="D1669" s="36"/>
      <c r="E1669" s="36"/>
      <c r="F1669" s="36"/>
      <c r="G1669" s="36"/>
      <c r="H1669" s="36"/>
      <c r="I1669" s="36"/>
    </row>
    <row r="1671" spans="2:9">
      <c r="B1671" s="35" t="s">
        <v>664</v>
      </c>
      <c r="C1671" s="36"/>
      <c r="D1671" s="36"/>
      <c r="E1671" s="36"/>
      <c r="F1671" s="36"/>
      <c r="G1671" s="36"/>
      <c r="H1671" s="36"/>
      <c r="I1671" s="36"/>
    </row>
    <row r="1672" spans="3:9">
      <c r="C1672" s="36"/>
      <c r="D1672" s="36"/>
      <c r="E1672" s="36"/>
      <c r="F1672" s="36"/>
      <c r="G1672" s="36"/>
      <c r="H1672" s="36"/>
      <c r="I1672" s="36"/>
    </row>
    <row r="1673" spans="3:9">
      <c r="C1673" s="36"/>
      <c r="D1673" s="36"/>
      <c r="E1673" s="36"/>
      <c r="F1673" s="36"/>
      <c r="G1673" s="36"/>
      <c r="H1673" s="36"/>
      <c r="I1673" s="36"/>
    </row>
    <row r="1674" spans="3:9">
      <c r="C1674" s="36"/>
      <c r="D1674" s="36"/>
      <c r="E1674" s="36"/>
      <c r="F1674" s="36"/>
      <c r="G1674" s="36"/>
      <c r="H1674" s="36"/>
      <c r="I1674" s="36"/>
    </row>
    <row r="1675" spans="3:9">
      <c r="C1675" s="36"/>
      <c r="D1675" s="36"/>
      <c r="E1675" s="36"/>
      <c r="F1675" s="36"/>
      <c r="G1675" s="36"/>
      <c r="H1675" s="36"/>
      <c r="I1675" s="36"/>
    </row>
    <row r="1676" spans="3:9">
      <c r="C1676" s="36"/>
      <c r="D1676" s="36"/>
      <c r="E1676" s="36"/>
      <c r="F1676" s="36"/>
      <c r="G1676" s="36"/>
      <c r="H1676" s="36"/>
      <c r="I1676" s="36"/>
    </row>
    <row r="1677" spans="3:9">
      <c r="C1677" s="36"/>
      <c r="D1677" s="36"/>
      <c r="E1677" s="36"/>
      <c r="F1677" s="36"/>
      <c r="G1677" s="36"/>
      <c r="H1677" s="36"/>
      <c r="I1677" s="36"/>
    </row>
    <row r="1678" spans="3:9">
      <c r="C1678" s="36"/>
      <c r="D1678" s="36"/>
      <c r="E1678" s="36"/>
      <c r="F1678" s="36"/>
      <c r="G1678" s="36"/>
      <c r="H1678" s="36"/>
      <c r="I1678" s="36"/>
    </row>
    <row r="1679" spans="3:9">
      <c r="C1679" s="36"/>
      <c r="D1679" s="36"/>
      <c r="E1679" s="36"/>
      <c r="F1679" s="36"/>
      <c r="G1679" s="36"/>
      <c r="H1679" s="36"/>
      <c r="I1679" s="36"/>
    </row>
    <row r="1680" spans="3:9">
      <c r="C1680" s="36"/>
      <c r="D1680" s="36"/>
      <c r="E1680" s="36"/>
      <c r="F1680" s="36"/>
      <c r="G1680" s="36"/>
      <c r="H1680" s="36"/>
      <c r="I1680" s="36"/>
    </row>
    <row r="1681" spans="3:9">
      <c r="C1681" s="36"/>
      <c r="D1681" s="36"/>
      <c r="E1681" s="36"/>
      <c r="F1681" s="36"/>
      <c r="G1681" s="36"/>
      <c r="H1681" s="36"/>
      <c r="I1681" s="36"/>
    </row>
    <row r="1683" spans="2:9">
      <c r="B1683" s="35" t="s">
        <v>665</v>
      </c>
      <c r="C1683" s="36"/>
      <c r="D1683" s="36"/>
      <c r="E1683" s="36"/>
      <c r="F1683" s="36"/>
      <c r="G1683" s="36"/>
      <c r="H1683" s="36"/>
      <c r="I1683" s="36"/>
    </row>
    <row r="1684" spans="3:9">
      <c r="C1684" s="36"/>
      <c r="D1684" s="36"/>
      <c r="E1684" s="36"/>
      <c r="F1684" s="36"/>
      <c r="G1684" s="36"/>
      <c r="H1684" s="36"/>
      <c r="I1684" s="36"/>
    </row>
    <row r="1685" spans="3:9">
      <c r="C1685" s="36"/>
      <c r="D1685" s="36"/>
      <c r="E1685" s="36"/>
      <c r="F1685" s="36"/>
      <c r="G1685" s="36"/>
      <c r="H1685" s="36"/>
      <c r="I1685" s="36"/>
    </row>
    <row r="1686" spans="3:9">
      <c r="C1686" s="36"/>
      <c r="D1686" s="36"/>
      <c r="E1686" s="36"/>
      <c r="F1686" s="36"/>
      <c r="G1686" s="36"/>
      <c r="H1686" s="36"/>
      <c r="I1686" s="36"/>
    </row>
    <row r="1687" spans="3:9">
      <c r="C1687" s="36"/>
      <c r="D1687" s="36"/>
      <c r="E1687" s="36"/>
      <c r="F1687" s="36"/>
      <c r="G1687" s="36"/>
      <c r="H1687" s="36"/>
      <c r="I1687" s="36"/>
    </row>
    <row r="1688" spans="3:9">
      <c r="C1688" s="36"/>
      <c r="D1688" s="36"/>
      <c r="E1688" s="36"/>
      <c r="F1688" s="36"/>
      <c r="G1688" s="36"/>
      <c r="H1688" s="36"/>
      <c r="I1688" s="36"/>
    </row>
    <row r="1689" spans="3:9">
      <c r="C1689" s="36"/>
      <c r="D1689" s="36"/>
      <c r="E1689" s="36"/>
      <c r="F1689" s="36"/>
      <c r="G1689" s="36"/>
      <c r="H1689" s="36"/>
      <c r="I1689" s="36"/>
    </row>
    <row r="1690" spans="3:9">
      <c r="C1690" s="36"/>
      <c r="D1690" s="36"/>
      <c r="E1690" s="36"/>
      <c r="F1690" s="36"/>
      <c r="G1690" s="36"/>
      <c r="H1690" s="36"/>
      <c r="I1690" s="36"/>
    </row>
    <row r="1691" spans="3:9">
      <c r="C1691" s="36"/>
      <c r="D1691" s="36"/>
      <c r="E1691" s="36"/>
      <c r="F1691" s="36"/>
      <c r="G1691" s="36"/>
      <c r="H1691" s="36"/>
      <c r="I1691" s="36"/>
    </row>
    <row r="1692" spans="3:9">
      <c r="C1692" s="36"/>
      <c r="D1692" s="36"/>
      <c r="E1692" s="36"/>
      <c r="F1692" s="36"/>
      <c r="G1692" s="36"/>
      <c r="H1692" s="36"/>
      <c r="I1692" s="36"/>
    </row>
    <row r="1693" spans="3:9">
      <c r="C1693" s="36"/>
      <c r="D1693" s="36"/>
      <c r="E1693" s="36"/>
      <c r="F1693" s="36"/>
      <c r="G1693" s="36"/>
      <c r="H1693" s="36"/>
      <c r="I1693" s="36"/>
    </row>
    <row r="1695" spans="2:9">
      <c r="B1695" s="35" t="s">
        <v>670</v>
      </c>
      <c r="C1695" s="36"/>
      <c r="D1695" s="36"/>
      <c r="E1695" s="36"/>
      <c r="F1695" s="36"/>
      <c r="G1695" s="36"/>
      <c r="H1695" s="36"/>
      <c r="I1695" s="36"/>
    </row>
    <row r="1696" spans="3:9">
      <c r="C1696" s="36"/>
      <c r="D1696" s="36"/>
      <c r="E1696" s="36"/>
      <c r="F1696" s="36"/>
      <c r="G1696" s="36"/>
      <c r="H1696" s="36"/>
      <c r="I1696" s="36"/>
    </row>
    <row r="1697" spans="3:9">
      <c r="C1697" s="36"/>
      <c r="D1697" s="36"/>
      <c r="E1697" s="36"/>
      <c r="F1697" s="36"/>
      <c r="G1697" s="36"/>
      <c r="H1697" s="36"/>
      <c r="I1697" s="36"/>
    </row>
    <row r="1698" spans="3:9">
      <c r="C1698" s="36"/>
      <c r="D1698" s="36"/>
      <c r="E1698" s="36"/>
      <c r="F1698" s="36"/>
      <c r="G1698" s="36"/>
      <c r="H1698" s="36"/>
      <c r="I1698" s="36"/>
    </row>
    <row r="1699" spans="3:9">
      <c r="C1699" s="36"/>
      <c r="D1699" s="36"/>
      <c r="E1699" s="36"/>
      <c r="F1699" s="36"/>
      <c r="G1699" s="36"/>
      <c r="H1699" s="36"/>
      <c r="I1699" s="36"/>
    </row>
    <row r="1700" spans="3:9">
      <c r="C1700" s="36"/>
      <c r="D1700" s="36"/>
      <c r="E1700" s="36"/>
      <c r="F1700" s="36"/>
      <c r="G1700" s="36"/>
      <c r="H1700" s="36"/>
      <c r="I1700" s="36"/>
    </row>
    <row r="1701" spans="3:9">
      <c r="C1701" s="36"/>
      <c r="D1701" s="36"/>
      <c r="E1701" s="36"/>
      <c r="F1701" s="36"/>
      <c r="G1701" s="36"/>
      <c r="H1701" s="36"/>
      <c r="I1701" s="36"/>
    </row>
    <row r="1702" spans="3:9">
      <c r="C1702" s="36"/>
      <c r="D1702" s="36"/>
      <c r="E1702" s="36"/>
      <c r="F1702" s="36"/>
      <c r="G1702" s="36"/>
      <c r="H1702" s="36"/>
      <c r="I1702" s="36"/>
    </row>
    <row r="1703" spans="3:9">
      <c r="C1703" s="36"/>
      <c r="D1703" s="36"/>
      <c r="E1703" s="36"/>
      <c r="F1703" s="36"/>
      <c r="G1703" s="36"/>
      <c r="H1703" s="36"/>
      <c r="I1703" s="36"/>
    </row>
    <row r="1704" spans="3:9">
      <c r="C1704" s="36"/>
      <c r="D1704" s="36"/>
      <c r="E1704" s="36"/>
      <c r="F1704" s="36"/>
      <c r="G1704" s="36"/>
      <c r="H1704" s="36"/>
      <c r="I1704" s="36"/>
    </row>
    <row r="1705" spans="3:9">
      <c r="C1705" s="36"/>
      <c r="D1705" s="36"/>
      <c r="E1705" s="36"/>
      <c r="F1705" s="36"/>
      <c r="G1705" s="36"/>
      <c r="H1705" s="36"/>
      <c r="I1705" s="36"/>
    </row>
    <row r="1707" spans="2:9">
      <c r="B1707" s="35" t="s">
        <v>674</v>
      </c>
      <c r="C1707" s="36"/>
      <c r="D1707" s="36"/>
      <c r="E1707" s="36"/>
      <c r="F1707" s="36"/>
      <c r="G1707" s="36"/>
      <c r="H1707" s="36"/>
      <c r="I1707" s="36"/>
    </row>
    <row r="1708" spans="3:9">
      <c r="C1708" s="36"/>
      <c r="D1708" s="36"/>
      <c r="E1708" s="36"/>
      <c r="F1708" s="36"/>
      <c r="G1708" s="36"/>
      <c r="H1708" s="36"/>
      <c r="I1708" s="36"/>
    </row>
    <row r="1709" spans="3:9">
      <c r="C1709" s="36"/>
      <c r="D1709" s="36"/>
      <c r="E1709" s="36"/>
      <c r="F1709" s="36"/>
      <c r="G1709" s="36"/>
      <c r="H1709" s="36"/>
      <c r="I1709" s="36"/>
    </row>
    <row r="1710" spans="3:9">
      <c r="C1710" s="36"/>
      <c r="D1710" s="36"/>
      <c r="E1710" s="36"/>
      <c r="F1710" s="36"/>
      <c r="G1710" s="36"/>
      <c r="H1710" s="36"/>
      <c r="I1710" s="36"/>
    </row>
    <row r="1711" spans="3:9">
      <c r="C1711" s="36"/>
      <c r="D1711" s="36"/>
      <c r="E1711" s="36"/>
      <c r="F1711" s="36"/>
      <c r="G1711" s="36"/>
      <c r="H1711" s="36"/>
      <c r="I1711" s="36"/>
    </row>
    <row r="1712" spans="3:9">
      <c r="C1712" s="36"/>
      <c r="D1712" s="36"/>
      <c r="E1712" s="36"/>
      <c r="F1712" s="36"/>
      <c r="G1712" s="36"/>
      <c r="H1712" s="36"/>
      <c r="I1712" s="36"/>
    </row>
    <row r="1713" spans="3:9">
      <c r="C1713" s="36"/>
      <c r="D1713" s="36"/>
      <c r="E1713" s="36"/>
      <c r="F1713" s="36"/>
      <c r="G1713" s="36"/>
      <c r="H1713" s="36"/>
      <c r="I1713" s="36"/>
    </row>
    <row r="1714" spans="3:9">
      <c r="C1714" s="36"/>
      <c r="D1714" s="36"/>
      <c r="E1714" s="36"/>
      <c r="F1714" s="36"/>
      <c r="G1714" s="36"/>
      <c r="H1714" s="36"/>
      <c r="I1714" s="36"/>
    </row>
    <row r="1715" spans="3:9">
      <c r="C1715" s="36"/>
      <c r="D1715" s="36"/>
      <c r="E1715" s="36"/>
      <c r="F1715" s="36"/>
      <c r="G1715" s="36"/>
      <c r="H1715" s="36"/>
      <c r="I1715" s="36"/>
    </row>
    <row r="1716" spans="3:9">
      <c r="C1716" s="36"/>
      <c r="D1716" s="36"/>
      <c r="E1716" s="36"/>
      <c r="F1716" s="36"/>
      <c r="G1716" s="36"/>
      <c r="H1716" s="36"/>
      <c r="I1716" s="36"/>
    </row>
    <row r="1717" spans="3:9">
      <c r="C1717" s="36"/>
      <c r="D1717" s="36"/>
      <c r="E1717" s="36"/>
      <c r="F1717" s="36"/>
      <c r="G1717" s="36"/>
      <c r="H1717" s="36"/>
      <c r="I1717" s="36"/>
    </row>
    <row r="1719" spans="2:9">
      <c r="B1719" s="35" t="s">
        <v>676</v>
      </c>
      <c r="C1719" s="36"/>
      <c r="D1719" s="36"/>
      <c r="E1719" s="36"/>
      <c r="F1719" s="36"/>
      <c r="G1719" s="36"/>
      <c r="H1719" s="36"/>
      <c r="I1719" s="36"/>
    </row>
    <row r="1720" spans="3:9">
      <c r="C1720" s="36"/>
      <c r="D1720" s="36"/>
      <c r="E1720" s="36"/>
      <c r="F1720" s="36"/>
      <c r="G1720" s="36"/>
      <c r="H1720" s="36"/>
      <c r="I1720" s="36"/>
    </row>
    <row r="1721" spans="3:9">
      <c r="C1721" s="36"/>
      <c r="D1721" s="36"/>
      <c r="E1721" s="36"/>
      <c r="F1721" s="36"/>
      <c r="G1721" s="36"/>
      <c r="H1721" s="36"/>
      <c r="I1721" s="36"/>
    </row>
    <row r="1722" spans="3:9">
      <c r="C1722" s="36"/>
      <c r="D1722" s="36"/>
      <c r="E1722" s="36"/>
      <c r="F1722" s="36"/>
      <c r="G1722" s="36"/>
      <c r="H1722" s="36"/>
      <c r="I1722" s="36"/>
    </row>
    <row r="1723" spans="3:9">
      <c r="C1723" s="36"/>
      <c r="D1723" s="36"/>
      <c r="E1723" s="36"/>
      <c r="F1723" s="36"/>
      <c r="G1723" s="36"/>
      <c r="H1723" s="36"/>
      <c r="I1723" s="36"/>
    </row>
    <row r="1724" spans="3:9">
      <c r="C1724" s="36"/>
      <c r="D1724" s="36"/>
      <c r="E1724" s="36"/>
      <c r="F1724" s="36"/>
      <c r="G1724" s="36"/>
      <c r="H1724" s="36"/>
      <c r="I1724" s="36"/>
    </row>
    <row r="1725" spans="3:9">
      <c r="C1725" s="36"/>
      <c r="D1725" s="36"/>
      <c r="E1725" s="36"/>
      <c r="F1725" s="36"/>
      <c r="G1725" s="36"/>
      <c r="H1725" s="36"/>
      <c r="I1725" s="36"/>
    </row>
    <row r="1726" spans="3:9">
      <c r="C1726" s="36"/>
      <c r="D1726" s="36"/>
      <c r="E1726" s="36"/>
      <c r="F1726" s="36"/>
      <c r="G1726" s="36"/>
      <c r="H1726" s="36"/>
      <c r="I1726" s="36"/>
    </row>
    <row r="1727" spans="3:9">
      <c r="C1727" s="36"/>
      <c r="D1727" s="36"/>
      <c r="E1727" s="36"/>
      <c r="F1727" s="36"/>
      <c r="G1727" s="36"/>
      <c r="H1727" s="36"/>
      <c r="I1727" s="36"/>
    </row>
    <row r="1728" spans="3:9">
      <c r="C1728" s="36"/>
      <c r="D1728" s="36"/>
      <c r="E1728" s="36"/>
      <c r="F1728" s="36"/>
      <c r="G1728" s="36"/>
      <c r="H1728" s="36"/>
      <c r="I1728" s="36"/>
    </row>
    <row r="1729" spans="3:9">
      <c r="C1729" s="36"/>
      <c r="D1729" s="36"/>
      <c r="E1729" s="36"/>
      <c r="F1729" s="36"/>
      <c r="G1729" s="36"/>
      <c r="H1729" s="36"/>
      <c r="I1729" s="36"/>
    </row>
    <row r="1731" spans="2:9">
      <c r="B1731" s="35" t="s">
        <v>678</v>
      </c>
      <c r="C1731" s="36"/>
      <c r="D1731" s="36"/>
      <c r="E1731" s="36"/>
      <c r="F1731" s="36"/>
      <c r="G1731" s="36"/>
      <c r="H1731" s="36"/>
      <c r="I1731" s="36"/>
    </row>
    <row r="1732" spans="3:9">
      <c r="C1732" s="36"/>
      <c r="D1732" s="36"/>
      <c r="E1732" s="36"/>
      <c r="F1732" s="36"/>
      <c r="G1732" s="36"/>
      <c r="H1732" s="36"/>
      <c r="I1732" s="36"/>
    </row>
    <row r="1733" spans="3:9">
      <c r="C1733" s="36"/>
      <c r="D1733" s="36"/>
      <c r="E1733" s="36"/>
      <c r="F1733" s="36"/>
      <c r="G1733" s="36"/>
      <c r="H1733" s="36"/>
      <c r="I1733" s="36"/>
    </row>
    <row r="1734" spans="3:9">
      <c r="C1734" s="36"/>
      <c r="D1734" s="36"/>
      <c r="E1734" s="36"/>
      <c r="F1734" s="36"/>
      <c r="G1734" s="36"/>
      <c r="H1734" s="36"/>
      <c r="I1734" s="36"/>
    </row>
    <row r="1735" spans="3:9">
      <c r="C1735" s="36"/>
      <c r="D1735" s="36"/>
      <c r="E1735" s="36"/>
      <c r="F1735" s="36"/>
      <c r="G1735" s="36"/>
      <c r="H1735" s="36"/>
      <c r="I1735" s="36"/>
    </row>
    <row r="1736" spans="3:9">
      <c r="C1736" s="36"/>
      <c r="D1736" s="36"/>
      <c r="E1736" s="36"/>
      <c r="F1736" s="36"/>
      <c r="G1736" s="36"/>
      <c r="H1736" s="36"/>
      <c r="I1736" s="36"/>
    </row>
    <row r="1737" spans="3:9">
      <c r="C1737" s="36"/>
      <c r="D1737" s="36"/>
      <c r="E1737" s="36"/>
      <c r="F1737" s="36"/>
      <c r="G1737" s="36"/>
      <c r="H1737" s="36"/>
      <c r="I1737" s="36"/>
    </row>
    <row r="1738" spans="3:9">
      <c r="C1738" s="36"/>
      <c r="D1738" s="36"/>
      <c r="E1738" s="36"/>
      <c r="F1738" s="36"/>
      <c r="G1738" s="36"/>
      <c r="H1738" s="36"/>
      <c r="I1738" s="36"/>
    </row>
    <row r="1739" spans="3:9">
      <c r="C1739" s="36"/>
      <c r="D1739" s="36"/>
      <c r="E1739" s="36"/>
      <c r="F1739" s="36"/>
      <c r="G1739" s="36"/>
      <c r="H1739" s="36"/>
      <c r="I1739" s="36"/>
    </row>
    <row r="1740" spans="3:9">
      <c r="C1740" s="36"/>
      <c r="D1740" s="36"/>
      <c r="E1740" s="36"/>
      <c r="F1740" s="36"/>
      <c r="G1740" s="36"/>
      <c r="H1740" s="36"/>
      <c r="I1740" s="36"/>
    </row>
    <row r="1741" spans="3:9">
      <c r="C1741" s="36"/>
      <c r="D1741" s="36"/>
      <c r="E1741" s="36"/>
      <c r="F1741" s="36"/>
      <c r="G1741" s="36"/>
      <c r="H1741" s="36"/>
      <c r="I1741" s="36"/>
    </row>
    <row r="1743" spans="2:9">
      <c r="B1743" s="35" t="s">
        <v>680</v>
      </c>
      <c r="C1743" s="36"/>
      <c r="D1743" s="36"/>
      <c r="E1743" s="36"/>
      <c r="F1743" s="36"/>
      <c r="G1743" s="36"/>
      <c r="H1743" s="36"/>
      <c r="I1743" s="36"/>
    </row>
    <row r="1744" spans="3:9">
      <c r="C1744" s="36"/>
      <c r="D1744" s="36"/>
      <c r="E1744" s="36"/>
      <c r="F1744" s="36"/>
      <c r="G1744" s="36"/>
      <c r="H1744" s="36"/>
      <c r="I1744" s="36"/>
    </row>
    <row r="1745" spans="3:9">
      <c r="C1745" s="36"/>
      <c r="D1745" s="36"/>
      <c r="E1745" s="36"/>
      <c r="F1745" s="36"/>
      <c r="G1745" s="36"/>
      <c r="H1745" s="36"/>
      <c r="I1745" s="36"/>
    </row>
    <row r="1746" spans="3:9">
      <c r="C1746" s="36"/>
      <c r="D1746" s="36"/>
      <c r="E1746" s="36"/>
      <c r="F1746" s="36"/>
      <c r="G1746" s="36"/>
      <c r="H1746" s="36"/>
      <c r="I1746" s="36"/>
    </row>
    <row r="1747" spans="3:9">
      <c r="C1747" s="36"/>
      <c r="D1747" s="36"/>
      <c r="E1747" s="36"/>
      <c r="F1747" s="36"/>
      <c r="G1747" s="36"/>
      <c r="H1747" s="36"/>
      <c r="I1747" s="36"/>
    </row>
    <row r="1748" spans="3:9">
      <c r="C1748" s="36"/>
      <c r="D1748" s="36"/>
      <c r="E1748" s="36"/>
      <c r="F1748" s="36"/>
      <c r="G1748" s="36"/>
      <c r="H1748" s="36"/>
      <c r="I1748" s="36"/>
    </row>
    <row r="1749" spans="3:9">
      <c r="C1749" s="36"/>
      <c r="D1749" s="36"/>
      <c r="E1749" s="36"/>
      <c r="F1749" s="36"/>
      <c r="G1749" s="36"/>
      <c r="H1749" s="36"/>
      <c r="I1749" s="36"/>
    </row>
    <row r="1750" spans="3:9">
      <c r="C1750" s="36"/>
      <c r="D1750" s="36"/>
      <c r="E1750" s="36"/>
      <c r="F1750" s="36"/>
      <c r="G1750" s="36"/>
      <c r="H1750" s="36"/>
      <c r="I1750" s="36"/>
    </row>
    <row r="1751" spans="3:9">
      <c r="C1751" s="36"/>
      <c r="D1751" s="36"/>
      <c r="E1751" s="36"/>
      <c r="F1751" s="36"/>
      <c r="G1751" s="36"/>
      <c r="H1751" s="36"/>
      <c r="I1751" s="36"/>
    </row>
    <row r="1752" spans="3:9">
      <c r="C1752" s="36"/>
      <c r="D1752" s="36"/>
      <c r="E1752" s="36"/>
      <c r="F1752" s="36"/>
      <c r="G1752" s="36"/>
      <c r="H1752" s="36"/>
      <c r="I1752" s="36"/>
    </row>
    <row r="1753" spans="3:9">
      <c r="C1753" s="36"/>
      <c r="D1753" s="36"/>
      <c r="E1753" s="36"/>
      <c r="F1753" s="36"/>
      <c r="G1753" s="36"/>
      <c r="H1753" s="36"/>
      <c r="I1753" s="36"/>
    </row>
    <row r="1755" spans="2:9">
      <c r="B1755" s="35" t="s">
        <v>682</v>
      </c>
      <c r="C1755" s="36"/>
      <c r="D1755" s="36"/>
      <c r="E1755" s="36"/>
      <c r="F1755" s="36"/>
      <c r="G1755" s="36"/>
      <c r="H1755" s="36"/>
      <c r="I1755" s="36"/>
    </row>
    <row r="1756" spans="3:9">
      <c r="C1756" s="36"/>
      <c r="D1756" s="36"/>
      <c r="E1756" s="36"/>
      <c r="F1756" s="36"/>
      <c r="G1756" s="36"/>
      <c r="H1756" s="36"/>
      <c r="I1756" s="36"/>
    </row>
    <row r="1757" spans="3:9">
      <c r="C1757" s="36"/>
      <c r="D1757" s="36"/>
      <c r="E1757" s="36"/>
      <c r="F1757" s="36"/>
      <c r="G1757" s="36"/>
      <c r="H1757" s="36"/>
      <c r="I1757" s="36"/>
    </row>
    <row r="1758" spans="3:9">
      <c r="C1758" s="36"/>
      <c r="D1758" s="36"/>
      <c r="E1758" s="36"/>
      <c r="F1758" s="36"/>
      <c r="G1758" s="36"/>
      <c r="H1758" s="36"/>
      <c r="I1758" s="36"/>
    </row>
    <row r="1759" spans="3:9">
      <c r="C1759" s="36"/>
      <c r="D1759" s="36"/>
      <c r="E1759" s="36"/>
      <c r="F1759" s="36"/>
      <c r="G1759" s="36"/>
      <c r="H1759" s="36"/>
      <c r="I1759" s="36"/>
    </row>
    <row r="1760" spans="3:9">
      <c r="C1760" s="36"/>
      <c r="D1760" s="36"/>
      <c r="E1760" s="36"/>
      <c r="F1760" s="36"/>
      <c r="G1760" s="36"/>
      <c r="H1760" s="36"/>
      <c r="I1760" s="36"/>
    </row>
    <row r="1761" spans="3:9">
      <c r="C1761" s="36"/>
      <c r="D1761" s="36"/>
      <c r="E1761" s="36"/>
      <c r="F1761" s="36"/>
      <c r="G1761" s="36"/>
      <c r="H1761" s="36"/>
      <c r="I1761" s="36"/>
    </row>
    <row r="1762" spans="3:9">
      <c r="C1762" s="36"/>
      <c r="D1762" s="36"/>
      <c r="E1762" s="36"/>
      <c r="F1762" s="36"/>
      <c r="G1762" s="36"/>
      <c r="H1762" s="36"/>
      <c r="I1762" s="36"/>
    </row>
    <row r="1763" spans="3:9">
      <c r="C1763" s="36"/>
      <c r="D1763" s="36"/>
      <c r="E1763" s="36"/>
      <c r="F1763" s="36"/>
      <c r="G1763" s="36"/>
      <c r="H1763" s="36"/>
      <c r="I1763" s="36"/>
    </row>
    <row r="1764" spans="3:9">
      <c r="C1764" s="36"/>
      <c r="D1764" s="36"/>
      <c r="E1764" s="36"/>
      <c r="F1764" s="36"/>
      <c r="G1764" s="36"/>
      <c r="H1764" s="36"/>
      <c r="I1764" s="36"/>
    </row>
    <row r="1765" spans="3:9">
      <c r="C1765" s="36"/>
      <c r="D1765" s="36"/>
      <c r="E1765" s="36"/>
      <c r="F1765" s="36"/>
      <c r="G1765" s="36"/>
      <c r="H1765" s="36"/>
      <c r="I1765" s="36"/>
    </row>
    <row r="1767" spans="2:9">
      <c r="B1767" s="35" t="s">
        <v>684</v>
      </c>
      <c r="C1767" s="36"/>
      <c r="D1767" s="36"/>
      <c r="E1767" s="36"/>
      <c r="F1767" s="36"/>
      <c r="G1767" s="36"/>
      <c r="H1767" s="36"/>
      <c r="I1767" s="36"/>
    </row>
    <row r="1768" spans="3:9">
      <c r="C1768" s="36"/>
      <c r="D1768" s="36"/>
      <c r="E1768" s="36"/>
      <c r="F1768" s="36"/>
      <c r="G1768" s="36"/>
      <c r="H1768" s="36"/>
      <c r="I1768" s="36"/>
    </row>
    <row r="1769" spans="3:9">
      <c r="C1769" s="36"/>
      <c r="D1769" s="36"/>
      <c r="E1769" s="36"/>
      <c r="F1769" s="36"/>
      <c r="G1769" s="36"/>
      <c r="H1769" s="36"/>
      <c r="I1769" s="36"/>
    </row>
    <row r="1770" spans="3:9">
      <c r="C1770" s="36"/>
      <c r="D1770" s="36"/>
      <c r="E1770" s="36"/>
      <c r="F1770" s="36"/>
      <c r="G1770" s="36"/>
      <c r="H1770" s="36"/>
      <c r="I1770" s="36"/>
    </row>
    <row r="1771" spans="3:9">
      <c r="C1771" s="36"/>
      <c r="D1771" s="36"/>
      <c r="E1771" s="36"/>
      <c r="F1771" s="36"/>
      <c r="G1771" s="36"/>
      <c r="H1771" s="36"/>
      <c r="I1771" s="36"/>
    </row>
    <row r="1772" spans="3:9">
      <c r="C1772" s="36"/>
      <c r="D1772" s="36"/>
      <c r="E1772" s="36"/>
      <c r="F1772" s="36"/>
      <c r="G1772" s="36"/>
      <c r="H1772" s="36"/>
      <c r="I1772" s="36"/>
    </row>
    <row r="1773" spans="3:9">
      <c r="C1773" s="36"/>
      <c r="D1773" s="36"/>
      <c r="E1773" s="36"/>
      <c r="F1773" s="36"/>
      <c r="G1773" s="36"/>
      <c r="H1773" s="36"/>
      <c r="I1773" s="36"/>
    </row>
    <row r="1774" spans="3:9">
      <c r="C1774" s="36"/>
      <c r="D1774" s="36"/>
      <c r="E1774" s="36"/>
      <c r="F1774" s="36"/>
      <c r="G1774" s="36"/>
      <c r="H1774" s="36"/>
      <c r="I1774" s="36"/>
    </row>
    <row r="1775" spans="3:9">
      <c r="C1775" s="36"/>
      <c r="D1775" s="36"/>
      <c r="E1775" s="36"/>
      <c r="F1775" s="36"/>
      <c r="G1775" s="36"/>
      <c r="H1775" s="36"/>
      <c r="I1775" s="36"/>
    </row>
    <row r="1776" spans="3:9">
      <c r="C1776" s="36"/>
      <c r="D1776" s="36"/>
      <c r="E1776" s="36"/>
      <c r="F1776" s="36"/>
      <c r="G1776" s="36"/>
      <c r="H1776" s="36"/>
      <c r="I1776" s="36"/>
    </row>
    <row r="1777" spans="3:9">
      <c r="C1777" s="36"/>
      <c r="D1777" s="36"/>
      <c r="E1777" s="36"/>
      <c r="F1777" s="36"/>
      <c r="G1777" s="36"/>
      <c r="H1777" s="36"/>
      <c r="I1777" s="36"/>
    </row>
    <row r="1779" spans="2:9">
      <c r="B1779" s="35" t="s">
        <v>686</v>
      </c>
      <c r="C1779" s="36"/>
      <c r="D1779" s="36"/>
      <c r="E1779" s="36"/>
      <c r="F1779" s="36"/>
      <c r="G1779" s="36"/>
      <c r="H1779" s="36"/>
      <c r="I1779" s="36"/>
    </row>
    <row r="1780" spans="3:9">
      <c r="C1780" s="36"/>
      <c r="D1780" s="36"/>
      <c r="E1780" s="36"/>
      <c r="F1780" s="36"/>
      <c r="G1780" s="36"/>
      <c r="H1780" s="36"/>
      <c r="I1780" s="36"/>
    </row>
    <row r="1781" spans="3:9">
      <c r="C1781" s="36"/>
      <c r="D1781" s="36"/>
      <c r="E1781" s="36"/>
      <c r="F1781" s="36"/>
      <c r="G1781" s="36"/>
      <c r="H1781" s="36"/>
      <c r="I1781" s="36"/>
    </row>
    <row r="1782" spans="3:9">
      <c r="C1782" s="36"/>
      <c r="D1782" s="36"/>
      <c r="E1782" s="36"/>
      <c r="F1782" s="36"/>
      <c r="G1782" s="36"/>
      <c r="H1782" s="36"/>
      <c r="I1782" s="36"/>
    </row>
    <row r="1783" spans="3:9">
      <c r="C1783" s="36"/>
      <c r="D1783" s="36"/>
      <c r="E1783" s="36"/>
      <c r="F1783" s="36"/>
      <c r="G1783" s="36"/>
      <c r="H1783" s="36"/>
      <c r="I1783" s="36"/>
    </row>
    <row r="1784" spans="3:9">
      <c r="C1784" s="36"/>
      <c r="D1784" s="36"/>
      <c r="E1784" s="36"/>
      <c r="F1784" s="36"/>
      <c r="G1784" s="36"/>
      <c r="H1784" s="36"/>
      <c r="I1784" s="36"/>
    </row>
    <row r="1785" spans="3:9">
      <c r="C1785" s="36"/>
      <c r="D1785" s="36"/>
      <c r="E1785" s="36"/>
      <c r="F1785" s="36"/>
      <c r="G1785" s="36"/>
      <c r="H1785" s="36"/>
      <c r="I1785" s="36"/>
    </row>
    <row r="1786" spans="3:9">
      <c r="C1786" s="36"/>
      <c r="D1786" s="36"/>
      <c r="E1786" s="36"/>
      <c r="F1786" s="36"/>
      <c r="G1786" s="36"/>
      <c r="H1786" s="36"/>
      <c r="I1786" s="36"/>
    </row>
    <row r="1787" spans="3:9">
      <c r="C1787" s="36"/>
      <c r="D1787" s="36"/>
      <c r="E1787" s="36"/>
      <c r="F1787" s="36"/>
      <c r="G1787" s="36"/>
      <c r="H1787" s="36"/>
      <c r="I1787" s="36"/>
    </row>
    <row r="1788" spans="3:9">
      <c r="C1788" s="36"/>
      <c r="D1788" s="36"/>
      <c r="E1788" s="36"/>
      <c r="F1788" s="36"/>
      <c r="G1788" s="36"/>
      <c r="H1788" s="36"/>
      <c r="I1788" s="36"/>
    </row>
    <row r="1789" spans="3:9">
      <c r="C1789" s="36"/>
      <c r="D1789" s="36"/>
      <c r="E1789" s="36"/>
      <c r="F1789" s="36"/>
      <c r="G1789" s="36"/>
      <c r="H1789" s="36"/>
      <c r="I1789" s="36"/>
    </row>
    <row r="1791" spans="2:9">
      <c r="B1791" s="35" t="s">
        <v>688</v>
      </c>
      <c r="C1791" s="36"/>
      <c r="D1791" s="36"/>
      <c r="E1791" s="36"/>
      <c r="F1791" s="36"/>
      <c r="G1791" s="36"/>
      <c r="H1791" s="36"/>
      <c r="I1791" s="36"/>
    </row>
    <row r="1792" spans="3:9">
      <c r="C1792" s="36"/>
      <c r="D1792" s="36"/>
      <c r="E1792" s="36"/>
      <c r="F1792" s="36"/>
      <c r="G1792" s="36"/>
      <c r="H1792" s="36"/>
      <c r="I1792" s="36"/>
    </row>
    <row r="1793" spans="3:9">
      <c r="C1793" s="36"/>
      <c r="D1793" s="36"/>
      <c r="E1793" s="36"/>
      <c r="F1793" s="36"/>
      <c r="G1793" s="36"/>
      <c r="H1793" s="36"/>
      <c r="I1793" s="36"/>
    </row>
    <row r="1794" spans="3:9">
      <c r="C1794" s="36"/>
      <c r="D1794" s="36"/>
      <c r="E1794" s="36"/>
      <c r="F1794" s="36"/>
      <c r="G1794" s="36"/>
      <c r="H1794" s="36"/>
      <c r="I1794" s="36"/>
    </row>
    <row r="1795" spans="3:9">
      <c r="C1795" s="36"/>
      <c r="D1795" s="36"/>
      <c r="E1795" s="36"/>
      <c r="F1795" s="36"/>
      <c r="G1795" s="36"/>
      <c r="H1795" s="36"/>
      <c r="I1795" s="36"/>
    </row>
    <row r="1796" spans="3:9">
      <c r="C1796" s="36"/>
      <c r="D1796" s="36"/>
      <c r="E1796" s="36"/>
      <c r="F1796" s="36"/>
      <c r="G1796" s="36"/>
      <c r="H1796" s="36"/>
      <c r="I1796" s="36"/>
    </row>
    <row r="1797" spans="3:9">
      <c r="C1797" s="36"/>
      <c r="D1797" s="36"/>
      <c r="E1797" s="36"/>
      <c r="F1797" s="36"/>
      <c r="G1797" s="36"/>
      <c r="H1797" s="36"/>
      <c r="I1797" s="36"/>
    </row>
    <row r="1798" spans="3:9">
      <c r="C1798" s="36"/>
      <c r="D1798" s="36"/>
      <c r="E1798" s="36"/>
      <c r="F1798" s="36"/>
      <c r="G1798" s="36"/>
      <c r="H1798" s="36"/>
      <c r="I1798" s="36"/>
    </row>
    <row r="1799" spans="3:9">
      <c r="C1799" s="36"/>
      <c r="D1799" s="36"/>
      <c r="E1799" s="36"/>
      <c r="F1799" s="36"/>
      <c r="G1799" s="36"/>
      <c r="H1799" s="36"/>
      <c r="I1799" s="36"/>
    </row>
    <row r="1800" spans="3:9">
      <c r="C1800" s="36"/>
      <c r="D1800" s="36"/>
      <c r="E1800" s="36"/>
      <c r="F1800" s="36"/>
      <c r="G1800" s="36"/>
      <c r="H1800" s="36"/>
      <c r="I1800" s="36"/>
    </row>
    <row r="1801" spans="3:9">
      <c r="C1801" s="36"/>
      <c r="D1801" s="36"/>
      <c r="E1801" s="36"/>
      <c r="F1801" s="36"/>
      <c r="G1801" s="36"/>
      <c r="H1801" s="36"/>
      <c r="I1801" s="36"/>
    </row>
    <row r="1803" spans="2:9">
      <c r="B1803" s="35" t="s">
        <v>689</v>
      </c>
      <c r="C1803" s="36"/>
      <c r="D1803" s="36"/>
      <c r="E1803" s="36"/>
      <c r="F1803" s="36"/>
      <c r="G1803" s="36"/>
      <c r="H1803" s="36"/>
      <c r="I1803" s="36"/>
    </row>
    <row r="1804" spans="3:9">
      <c r="C1804" s="36"/>
      <c r="D1804" s="36"/>
      <c r="E1804" s="36"/>
      <c r="F1804" s="36"/>
      <c r="G1804" s="36"/>
      <c r="H1804" s="36"/>
      <c r="I1804" s="36"/>
    </row>
    <row r="1805" spans="3:9">
      <c r="C1805" s="36"/>
      <c r="D1805" s="36"/>
      <c r="E1805" s="36"/>
      <c r="F1805" s="36"/>
      <c r="G1805" s="36"/>
      <c r="H1805" s="36"/>
      <c r="I1805" s="36"/>
    </row>
    <row r="1806" spans="3:9">
      <c r="C1806" s="36"/>
      <c r="D1806" s="36"/>
      <c r="E1806" s="36"/>
      <c r="F1806" s="36"/>
      <c r="G1806" s="36"/>
      <c r="H1806" s="36"/>
      <c r="I1806" s="36"/>
    </row>
    <row r="1807" spans="3:9">
      <c r="C1807" s="36"/>
      <c r="D1807" s="36"/>
      <c r="E1807" s="36"/>
      <c r="F1807" s="36"/>
      <c r="G1807" s="36"/>
      <c r="H1807" s="36"/>
      <c r="I1807" s="36"/>
    </row>
    <row r="1808" spans="3:9">
      <c r="C1808" s="36"/>
      <c r="D1808" s="36"/>
      <c r="E1808" s="36"/>
      <c r="F1808" s="36"/>
      <c r="G1808" s="36"/>
      <c r="H1808" s="36"/>
      <c r="I1808" s="36"/>
    </row>
    <row r="1809" spans="3:9">
      <c r="C1809" s="36"/>
      <c r="D1809" s="36"/>
      <c r="E1809" s="36"/>
      <c r="F1809" s="36"/>
      <c r="G1809" s="36"/>
      <c r="H1809" s="36"/>
      <c r="I1809" s="36"/>
    </row>
    <row r="1810" spans="3:9">
      <c r="C1810" s="36"/>
      <c r="D1810" s="36"/>
      <c r="E1810" s="36"/>
      <c r="F1810" s="36"/>
      <c r="G1810" s="36"/>
      <c r="H1810" s="36"/>
      <c r="I1810" s="36"/>
    </row>
    <row r="1811" spans="3:9">
      <c r="C1811" s="36"/>
      <c r="D1811" s="36"/>
      <c r="E1811" s="36"/>
      <c r="F1811" s="36"/>
      <c r="G1811" s="36"/>
      <c r="H1811" s="36"/>
      <c r="I1811" s="36"/>
    </row>
    <row r="1812" spans="3:9">
      <c r="C1812" s="36"/>
      <c r="D1812" s="36"/>
      <c r="E1812" s="36"/>
      <c r="F1812" s="36"/>
      <c r="G1812" s="36"/>
      <c r="H1812" s="36"/>
      <c r="I1812" s="36"/>
    </row>
    <row r="1813" spans="3:9">
      <c r="C1813" s="36"/>
      <c r="D1813" s="36"/>
      <c r="E1813" s="36"/>
      <c r="F1813" s="36"/>
      <c r="G1813" s="36"/>
      <c r="H1813" s="36"/>
      <c r="I1813" s="36"/>
    </row>
    <row r="1815" spans="2:9">
      <c r="B1815" s="35" t="s">
        <v>691</v>
      </c>
      <c r="C1815" s="36"/>
      <c r="D1815" s="36"/>
      <c r="E1815" s="36"/>
      <c r="F1815" s="36"/>
      <c r="G1815" s="36"/>
      <c r="H1815" s="36"/>
      <c r="I1815" s="36"/>
    </row>
    <row r="1816" spans="3:9">
      <c r="C1816" s="36"/>
      <c r="D1816" s="36"/>
      <c r="E1816" s="36"/>
      <c r="F1816" s="36"/>
      <c r="G1816" s="36"/>
      <c r="H1816" s="36"/>
      <c r="I1816" s="36"/>
    </row>
    <row r="1817" spans="3:9">
      <c r="C1817" s="36"/>
      <c r="D1817" s="36"/>
      <c r="E1817" s="36"/>
      <c r="F1817" s="36"/>
      <c r="G1817" s="36"/>
      <c r="H1817" s="36"/>
      <c r="I1817" s="36"/>
    </row>
    <row r="1818" spans="3:9">
      <c r="C1818" s="36"/>
      <c r="D1818" s="36"/>
      <c r="E1818" s="36"/>
      <c r="F1818" s="36"/>
      <c r="G1818" s="36"/>
      <c r="H1818" s="36"/>
      <c r="I1818" s="36"/>
    </row>
    <row r="1819" spans="3:9">
      <c r="C1819" s="36"/>
      <c r="D1819" s="36"/>
      <c r="E1819" s="36"/>
      <c r="F1819" s="36"/>
      <c r="G1819" s="36"/>
      <c r="H1819" s="36"/>
      <c r="I1819" s="36"/>
    </row>
    <row r="1820" spans="3:9">
      <c r="C1820" s="36"/>
      <c r="D1820" s="36"/>
      <c r="E1820" s="36"/>
      <c r="F1820" s="36"/>
      <c r="G1820" s="36"/>
      <c r="H1820" s="36"/>
      <c r="I1820" s="36"/>
    </row>
    <row r="1821" spans="3:9">
      <c r="C1821" s="36"/>
      <c r="D1821" s="36"/>
      <c r="E1821" s="36"/>
      <c r="F1821" s="36"/>
      <c r="G1821" s="36"/>
      <c r="H1821" s="36"/>
      <c r="I1821" s="36"/>
    </row>
    <row r="1822" spans="3:9">
      <c r="C1822" s="36"/>
      <c r="D1822" s="36"/>
      <c r="E1822" s="36"/>
      <c r="F1822" s="36"/>
      <c r="G1822" s="36"/>
      <c r="H1822" s="36"/>
      <c r="I1822" s="36"/>
    </row>
    <row r="1823" spans="3:9">
      <c r="C1823" s="36"/>
      <c r="D1823" s="36"/>
      <c r="E1823" s="36"/>
      <c r="F1823" s="36"/>
      <c r="G1823" s="36"/>
      <c r="H1823" s="36"/>
      <c r="I1823" s="36"/>
    </row>
    <row r="1824" spans="3:9">
      <c r="C1824" s="36"/>
      <c r="D1824" s="36"/>
      <c r="E1824" s="36"/>
      <c r="F1824" s="36"/>
      <c r="G1824" s="36"/>
      <c r="H1824" s="36"/>
      <c r="I1824" s="36"/>
    </row>
    <row r="1825" spans="3:9">
      <c r="C1825" s="36"/>
      <c r="D1825" s="36"/>
      <c r="E1825" s="36"/>
      <c r="F1825" s="36"/>
      <c r="G1825" s="36"/>
      <c r="H1825" s="36"/>
      <c r="I1825" s="36"/>
    </row>
    <row r="1827" spans="2:9">
      <c r="B1827" s="35" t="s">
        <v>693</v>
      </c>
      <c r="C1827" s="36"/>
      <c r="D1827" s="36"/>
      <c r="E1827" s="36"/>
      <c r="F1827" s="36"/>
      <c r="G1827" s="36"/>
      <c r="H1827" s="36"/>
      <c r="I1827" s="36"/>
    </row>
    <row r="1828" spans="3:9">
      <c r="C1828" s="36"/>
      <c r="D1828" s="36"/>
      <c r="E1828" s="36"/>
      <c r="F1828" s="36"/>
      <c r="G1828" s="36"/>
      <c r="H1828" s="36"/>
      <c r="I1828" s="36"/>
    </row>
    <row r="1829" spans="3:9">
      <c r="C1829" s="36"/>
      <c r="D1829" s="36"/>
      <c r="E1829" s="36"/>
      <c r="F1829" s="36"/>
      <c r="G1829" s="36"/>
      <c r="H1829" s="36"/>
      <c r="I1829" s="36"/>
    </row>
    <row r="1830" spans="3:9">
      <c r="C1830" s="36"/>
      <c r="D1830" s="36"/>
      <c r="E1830" s="36"/>
      <c r="F1830" s="36"/>
      <c r="G1830" s="36"/>
      <c r="H1830" s="36"/>
      <c r="I1830" s="36"/>
    </row>
    <row r="1831" spans="3:9">
      <c r="C1831" s="36"/>
      <c r="D1831" s="36"/>
      <c r="E1831" s="36"/>
      <c r="F1831" s="36"/>
      <c r="G1831" s="36"/>
      <c r="H1831" s="36"/>
      <c r="I1831" s="36"/>
    </row>
    <row r="1832" spans="3:9">
      <c r="C1832" s="36"/>
      <c r="D1832" s="36"/>
      <c r="E1832" s="36"/>
      <c r="F1832" s="36"/>
      <c r="G1832" s="36"/>
      <c r="H1832" s="36"/>
      <c r="I1832" s="36"/>
    </row>
    <row r="1833" spans="3:9">
      <c r="C1833" s="36"/>
      <c r="D1833" s="36"/>
      <c r="E1833" s="36"/>
      <c r="F1833" s="36"/>
      <c r="G1833" s="36"/>
      <c r="H1833" s="36"/>
      <c r="I1833" s="36"/>
    </row>
    <row r="1834" spans="3:9">
      <c r="C1834" s="36"/>
      <c r="D1834" s="36"/>
      <c r="E1834" s="36"/>
      <c r="F1834" s="36"/>
      <c r="G1834" s="36"/>
      <c r="H1834" s="36"/>
      <c r="I1834" s="36"/>
    </row>
    <row r="1835" spans="3:9">
      <c r="C1835" s="36"/>
      <c r="D1835" s="36"/>
      <c r="E1835" s="36"/>
      <c r="F1835" s="36"/>
      <c r="G1835" s="36"/>
      <c r="H1835" s="36"/>
      <c r="I1835" s="36"/>
    </row>
    <row r="1836" spans="3:9">
      <c r="C1836" s="36"/>
      <c r="D1836" s="36"/>
      <c r="E1836" s="36"/>
      <c r="F1836" s="36"/>
      <c r="G1836" s="36"/>
      <c r="H1836" s="36"/>
      <c r="I1836" s="36"/>
    </row>
    <row r="1837" spans="3:9">
      <c r="C1837" s="36"/>
      <c r="D1837" s="36"/>
      <c r="E1837" s="36"/>
      <c r="F1837" s="36"/>
      <c r="G1837" s="36"/>
      <c r="H1837" s="36"/>
      <c r="I1837" s="36"/>
    </row>
    <row r="1839" spans="2:9">
      <c r="B1839" s="35" t="s">
        <v>2357</v>
      </c>
      <c r="C1839" s="36"/>
      <c r="D1839" s="36"/>
      <c r="E1839" s="36"/>
      <c r="F1839" s="36"/>
      <c r="G1839" s="36"/>
      <c r="H1839" s="36"/>
      <c r="I1839" s="36"/>
    </row>
    <row r="1840" spans="3:9">
      <c r="C1840" s="36"/>
      <c r="D1840" s="36"/>
      <c r="E1840" s="36"/>
      <c r="F1840" s="36"/>
      <c r="G1840" s="36"/>
      <c r="H1840" s="36"/>
      <c r="I1840" s="36"/>
    </row>
    <row r="1841" spans="3:9">
      <c r="C1841" s="36"/>
      <c r="D1841" s="36"/>
      <c r="E1841" s="36"/>
      <c r="F1841" s="36"/>
      <c r="G1841" s="36"/>
      <c r="H1841" s="36"/>
      <c r="I1841" s="36"/>
    </row>
    <row r="1842" spans="3:9">
      <c r="C1842" s="36"/>
      <c r="D1842" s="36"/>
      <c r="E1842" s="36"/>
      <c r="F1842" s="36"/>
      <c r="G1842" s="36"/>
      <c r="H1842" s="36"/>
      <c r="I1842" s="36"/>
    </row>
    <row r="1843" spans="3:9">
      <c r="C1843" s="36"/>
      <c r="D1843" s="36"/>
      <c r="E1843" s="36"/>
      <c r="F1843" s="36"/>
      <c r="G1843" s="36"/>
      <c r="H1843" s="36"/>
      <c r="I1843" s="36"/>
    </row>
    <row r="1844" spans="3:9">
      <c r="C1844" s="36"/>
      <c r="D1844" s="36"/>
      <c r="E1844" s="36"/>
      <c r="F1844" s="36"/>
      <c r="G1844" s="36"/>
      <c r="H1844" s="36"/>
      <c r="I1844" s="36"/>
    </row>
    <row r="1845" spans="3:9">
      <c r="C1845" s="36"/>
      <c r="D1845" s="36"/>
      <c r="E1845" s="36"/>
      <c r="F1845" s="36"/>
      <c r="G1845" s="36"/>
      <c r="H1845" s="36"/>
      <c r="I1845" s="36"/>
    </row>
    <row r="1846" spans="3:9">
      <c r="C1846" s="36"/>
      <c r="D1846" s="36"/>
      <c r="E1846" s="36"/>
      <c r="F1846" s="36"/>
      <c r="G1846" s="36"/>
      <c r="H1846" s="36"/>
      <c r="I1846" s="36"/>
    </row>
    <row r="1847" spans="3:9">
      <c r="C1847" s="36"/>
      <c r="D1847" s="36"/>
      <c r="E1847" s="36"/>
      <c r="F1847" s="36"/>
      <c r="G1847" s="36"/>
      <c r="H1847" s="36"/>
      <c r="I1847" s="36"/>
    </row>
    <row r="1848" spans="3:9">
      <c r="C1848" s="36"/>
      <c r="D1848" s="36"/>
      <c r="E1848" s="36"/>
      <c r="F1848" s="36"/>
      <c r="G1848" s="36"/>
      <c r="H1848" s="36"/>
      <c r="I1848" s="36"/>
    </row>
    <row r="1849" spans="3:9">
      <c r="C1849" s="36"/>
      <c r="D1849" s="36"/>
      <c r="E1849" s="36"/>
      <c r="F1849" s="36"/>
      <c r="G1849" s="36"/>
      <c r="H1849" s="36"/>
      <c r="I1849" s="36"/>
    </row>
    <row r="1851" spans="2:9">
      <c r="B1851" s="35" t="s">
        <v>703</v>
      </c>
      <c r="C1851" s="36"/>
      <c r="D1851" s="36"/>
      <c r="E1851" s="36"/>
      <c r="F1851" s="36"/>
      <c r="G1851" s="36"/>
      <c r="H1851" s="36"/>
      <c r="I1851" s="36"/>
    </row>
    <row r="1852" spans="3:9">
      <c r="C1852" s="36"/>
      <c r="D1852" s="36"/>
      <c r="E1852" s="36"/>
      <c r="F1852" s="36"/>
      <c r="G1852" s="36"/>
      <c r="H1852" s="36"/>
      <c r="I1852" s="36"/>
    </row>
    <row r="1853" spans="3:9">
      <c r="C1853" s="36"/>
      <c r="D1853" s="36"/>
      <c r="E1853" s="36"/>
      <c r="F1853" s="36"/>
      <c r="G1853" s="36"/>
      <c r="H1853" s="36"/>
      <c r="I1853" s="36"/>
    </row>
    <row r="1854" spans="3:9">
      <c r="C1854" s="36"/>
      <c r="D1854" s="36"/>
      <c r="E1854" s="36"/>
      <c r="F1854" s="36"/>
      <c r="G1854" s="36"/>
      <c r="H1854" s="36"/>
      <c r="I1854" s="36"/>
    </row>
    <row r="1855" spans="3:9">
      <c r="C1855" s="36"/>
      <c r="D1855" s="36"/>
      <c r="E1855" s="36"/>
      <c r="F1855" s="36"/>
      <c r="G1855" s="36"/>
      <c r="H1855" s="36"/>
      <c r="I1855" s="36"/>
    </row>
    <row r="1856" spans="3:9">
      <c r="C1856" s="36"/>
      <c r="D1856" s="36"/>
      <c r="E1856" s="36"/>
      <c r="F1856" s="36"/>
      <c r="G1856" s="36"/>
      <c r="H1856" s="36"/>
      <c r="I1856" s="36"/>
    </row>
    <row r="1857" spans="3:9">
      <c r="C1857" s="36"/>
      <c r="D1857" s="36"/>
      <c r="E1857" s="36"/>
      <c r="F1857" s="36"/>
      <c r="G1857" s="36"/>
      <c r="H1857" s="36"/>
      <c r="I1857" s="36"/>
    </row>
    <row r="1858" spans="3:9">
      <c r="C1858" s="36"/>
      <c r="D1858" s="36"/>
      <c r="E1858" s="36"/>
      <c r="F1858" s="36"/>
      <c r="G1858" s="36"/>
      <c r="H1858" s="36"/>
      <c r="I1858" s="36"/>
    </row>
    <row r="1859" spans="3:9">
      <c r="C1859" s="36"/>
      <c r="D1859" s="36"/>
      <c r="E1859" s="36"/>
      <c r="F1859" s="36"/>
      <c r="G1859" s="36"/>
      <c r="H1859" s="36"/>
      <c r="I1859" s="36"/>
    </row>
    <row r="1860" spans="3:9">
      <c r="C1860" s="36"/>
      <c r="D1860" s="36"/>
      <c r="E1860" s="36"/>
      <c r="F1860" s="36"/>
      <c r="G1860" s="36"/>
      <c r="H1860" s="36"/>
      <c r="I1860" s="36"/>
    </row>
    <row r="1861" spans="3:9">
      <c r="C1861" s="36"/>
      <c r="D1861" s="36"/>
      <c r="E1861" s="36"/>
      <c r="F1861" s="36"/>
      <c r="G1861" s="36"/>
      <c r="H1861" s="36"/>
      <c r="I1861" s="36"/>
    </row>
    <row r="1863" spans="2:9">
      <c r="B1863" s="35" t="s">
        <v>707</v>
      </c>
      <c r="C1863" s="36"/>
      <c r="D1863" s="36"/>
      <c r="E1863" s="36"/>
      <c r="F1863" s="36"/>
      <c r="G1863" s="36"/>
      <c r="H1863" s="36"/>
      <c r="I1863" s="36"/>
    </row>
    <row r="1864" spans="3:9">
      <c r="C1864" s="36"/>
      <c r="D1864" s="36"/>
      <c r="E1864" s="36"/>
      <c r="F1864" s="36"/>
      <c r="G1864" s="36"/>
      <c r="H1864" s="36"/>
      <c r="I1864" s="36"/>
    </row>
    <row r="1865" spans="3:9">
      <c r="C1865" s="36"/>
      <c r="D1865" s="36"/>
      <c r="E1865" s="36"/>
      <c r="F1865" s="36"/>
      <c r="G1865" s="36"/>
      <c r="H1865" s="36"/>
      <c r="I1865" s="36"/>
    </row>
    <row r="1866" spans="3:9">
      <c r="C1866" s="36"/>
      <c r="D1866" s="36"/>
      <c r="E1866" s="36"/>
      <c r="F1866" s="36"/>
      <c r="G1866" s="36"/>
      <c r="H1866" s="36"/>
      <c r="I1866" s="36"/>
    </row>
    <row r="1867" spans="3:9">
      <c r="C1867" s="36"/>
      <c r="D1867" s="36"/>
      <c r="E1867" s="36"/>
      <c r="F1867" s="36"/>
      <c r="G1867" s="36"/>
      <c r="H1867" s="36"/>
      <c r="I1867" s="36"/>
    </row>
    <row r="1868" spans="3:9">
      <c r="C1868" s="36"/>
      <c r="D1868" s="36"/>
      <c r="E1868" s="36"/>
      <c r="F1868" s="36"/>
      <c r="G1868" s="36"/>
      <c r="H1868" s="36"/>
      <c r="I1868" s="36"/>
    </row>
    <row r="1869" spans="3:9">
      <c r="C1869" s="36"/>
      <c r="D1869" s="36"/>
      <c r="E1869" s="36"/>
      <c r="F1869" s="36"/>
      <c r="G1869" s="36"/>
      <c r="H1869" s="36"/>
      <c r="I1869" s="36"/>
    </row>
    <row r="1870" spans="3:9">
      <c r="C1870" s="36"/>
      <c r="D1870" s="36"/>
      <c r="E1870" s="36"/>
      <c r="F1870" s="36"/>
      <c r="G1870" s="36"/>
      <c r="H1870" s="36"/>
      <c r="I1870" s="36"/>
    </row>
    <row r="1871" spans="3:9">
      <c r="C1871" s="36"/>
      <c r="D1871" s="36"/>
      <c r="E1871" s="36"/>
      <c r="F1871" s="36"/>
      <c r="G1871" s="36"/>
      <c r="H1871" s="36"/>
      <c r="I1871" s="36"/>
    </row>
    <row r="1872" spans="3:9">
      <c r="C1872" s="36"/>
      <c r="D1872" s="36"/>
      <c r="E1872" s="36"/>
      <c r="F1872" s="36"/>
      <c r="G1872" s="36"/>
      <c r="H1872" s="36"/>
      <c r="I1872" s="36"/>
    </row>
    <row r="1873" spans="3:9">
      <c r="C1873" s="36"/>
      <c r="D1873" s="36"/>
      <c r="E1873" s="36"/>
      <c r="F1873" s="36"/>
      <c r="G1873" s="36"/>
      <c r="H1873" s="36"/>
      <c r="I1873" s="36"/>
    </row>
    <row r="1875" spans="2:9">
      <c r="B1875" s="35" t="s">
        <v>710</v>
      </c>
      <c r="C1875" s="36"/>
      <c r="D1875" s="36"/>
      <c r="E1875" s="36"/>
      <c r="F1875" s="36"/>
      <c r="G1875" s="36"/>
      <c r="H1875" s="36"/>
      <c r="I1875" s="36"/>
    </row>
    <row r="1876" spans="3:9">
      <c r="C1876" s="36"/>
      <c r="D1876" s="36"/>
      <c r="E1876" s="36"/>
      <c r="F1876" s="36"/>
      <c r="G1876" s="36"/>
      <c r="H1876" s="36"/>
      <c r="I1876" s="36"/>
    </row>
    <row r="1877" spans="3:9">
      <c r="C1877" s="36"/>
      <c r="D1877" s="36"/>
      <c r="E1877" s="36"/>
      <c r="F1877" s="36"/>
      <c r="G1877" s="36"/>
      <c r="H1877" s="36"/>
      <c r="I1877" s="36"/>
    </row>
    <row r="1878" spans="3:9">
      <c r="C1878" s="36"/>
      <c r="D1878" s="36"/>
      <c r="E1878" s="36"/>
      <c r="F1878" s="36"/>
      <c r="G1878" s="36"/>
      <c r="H1878" s="36"/>
      <c r="I1878" s="36"/>
    </row>
    <row r="1879" spans="3:9">
      <c r="C1879" s="36"/>
      <c r="D1879" s="36"/>
      <c r="E1879" s="36"/>
      <c r="F1879" s="36"/>
      <c r="G1879" s="36"/>
      <c r="H1879" s="36"/>
      <c r="I1879" s="36"/>
    </row>
    <row r="1880" spans="3:9">
      <c r="C1880" s="36"/>
      <c r="D1880" s="36"/>
      <c r="E1880" s="36"/>
      <c r="F1880" s="36"/>
      <c r="G1880" s="36"/>
      <c r="H1880" s="36"/>
      <c r="I1880" s="36"/>
    </row>
    <row r="1881" spans="3:9">
      <c r="C1881" s="36"/>
      <c r="D1881" s="36"/>
      <c r="E1881" s="36"/>
      <c r="F1881" s="36"/>
      <c r="G1881" s="36"/>
      <c r="H1881" s="36"/>
      <c r="I1881" s="36"/>
    </row>
    <row r="1882" spans="3:9">
      <c r="C1882" s="36"/>
      <c r="D1882" s="36"/>
      <c r="E1882" s="36"/>
      <c r="F1882" s="36"/>
      <c r="G1882" s="36"/>
      <c r="H1882" s="36"/>
      <c r="I1882" s="36"/>
    </row>
    <row r="1883" spans="3:9">
      <c r="C1883" s="36"/>
      <c r="D1883" s="36"/>
      <c r="E1883" s="36"/>
      <c r="F1883" s="36"/>
      <c r="G1883" s="36"/>
      <c r="H1883" s="36"/>
      <c r="I1883" s="36"/>
    </row>
    <row r="1884" spans="3:9">
      <c r="C1884" s="36"/>
      <c r="D1884" s="36"/>
      <c r="E1884" s="36"/>
      <c r="F1884" s="36"/>
      <c r="G1884" s="36"/>
      <c r="H1884" s="36"/>
      <c r="I1884" s="36"/>
    </row>
    <row r="1885" spans="3:9">
      <c r="C1885" s="36"/>
      <c r="D1885" s="36"/>
      <c r="E1885" s="36"/>
      <c r="F1885" s="36"/>
      <c r="G1885" s="36"/>
      <c r="H1885" s="36"/>
      <c r="I1885" s="36"/>
    </row>
    <row r="1887" spans="2:9">
      <c r="B1887" s="35" t="s">
        <v>712</v>
      </c>
      <c r="C1887" s="36"/>
      <c r="D1887" s="36"/>
      <c r="E1887" s="36"/>
      <c r="F1887" s="36"/>
      <c r="G1887" s="36"/>
      <c r="H1887" s="36"/>
      <c r="I1887" s="36"/>
    </row>
    <row r="1888" spans="3:9">
      <c r="C1888" s="36"/>
      <c r="D1888" s="36"/>
      <c r="E1888" s="36"/>
      <c r="F1888" s="36"/>
      <c r="G1888" s="36"/>
      <c r="H1888" s="36"/>
      <c r="I1888" s="36"/>
    </row>
    <row r="1889" spans="3:9">
      <c r="C1889" s="36"/>
      <c r="D1889" s="36"/>
      <c r="E1889" s="36"/>
      <c r="F1889" s="36"/>
      <c r="G1889" s="36"/>
      <c r="H1889" s="36"/>
      <c r="I1889" s="36"/>
    </row>
    <row r="1890" spans="3:9">
      <c r="C1890" s="36"/>
      <c r="D1890" s="36"/>
      <c r="E1890" s="36"/>
      <c r="F1890" s="36"/>
      <c r="G1890" s="36"/>
      <c r="H1890" s="36"/>
      <c r="I1890" s="36"/>
    </row>
    <row r="1891" spans="3:9">
      <c r="C1891" s="36"/>
      <c r="D1891" s="36"/>
      <c r="E1891" s="36"/>
      <c r="F1891" s="36"/>
      <c r="G1891" s="36"/>
      <c r="H1891" s="36"/>
      <c r="I1891" s="36"/>
    </row>
    <row r="1892" spans="3:9">
      <c r="C1892" s="36"/>
      <c r="D1892" s="36"/>
      <c r="E1892" s="36"/>
      <c r="F1892" s="36"/>
      <c r="G1892" s="36"/>
      <c r="H1892" s="36"/>
      <c r="I1892" s="36"/>
    </row>
    <row r="1893" spans="3:9">
      <c r="C1893" s="36"/>
      <c r="D1893" s="36"/>
      <c r="E1893" s="36"/>
      <c r="F1893" s="36"/>
      <c r="G1893" s="36"/>
      <c r="H1893" s="36"/>
      <c r="I1893" s="36"/>
    </row>
    <row r="1894" spans="3:9">
      <c r="C1894" s="36"/>
      <c r="D1894" s="36"/>
      <c r="E1894" s="36"/>
      <c r="F1894" s="36"/>
      <c r="G1894" s="36"/>
      <c r="H1894" s="36"/>
      <c r="I1894" s="36"/>
    </row>
    <row r="1895" spans="3:9">
      <c r="C1895" s="36"/>
      <c r="D1895" s="36"/>
      <c r="E1895" s="36"/>
      <c r="F1895" s="36"/>
      <c r="G1895" s="36"/>
      <c r="H1895" s="36"/>
      <c r="I1895" s="36"/>
    </row>
    <row r="1896" spans="3:9">
      <c r="C1896" s="36"/>
      <c r="D1896" s="36"/>
      <c r="E1896" s="36"/>
      <c r="F1896" s="36"/>
      <c r="G1896" s="36"/>
      <c r="H1896" s="36"/>
      <c r="I1896" s="36"/>
    </row>
    <row r="1897" spans="3:9">
      <c r="C1897" s="36"/>
      <c r="D1897" s="36"/>
      <c r="E1897" s="36"/>
      <c r="F1897" s="36"/>
      <c r="G1897" s="36"/>
      <c r="H1897" s="36"/>
      <c r="I1897" s="36"/>
    </row>
    <row r="1899" spans="2:9">
      <c r="B1899" s="35" t="s">
        <v>716</v>
      </c>
      <c r="C1899" s="36"/>
      <c r="D1899" s="36"/>
      <c r="E1899" s="36"/>
      <c r="F1899" s="36"/>
      <c r="G1899" s="36"/>
      <c r="H1899" s="36"/>
      <c r="I1899" s="36"/>
    </row>
    <row r="1900" spans="3:9">
      <c r="C1900" s="36"/>
      <c r="D1900" s="36"/>
      <c r="E1900" s="36"/>
      <c r="F1900" s="36"/>
      <c r="G1900" s="36"/>
      <c r="H1900" s="36"/>
      <c r="I1900" s="36"/>
    </row>
    <row r="1901" spans="3:9">
      <c r="C1901" s="36"/>
      <c r="D1901" s="36"/>
      <c r="E1901" s="36"/>
      <c r="F1901" s="36"/>
      <c r="G1901" s="36"/>
      <c r="H1901" s="36"/>
      <c r="I1901" s="36"/>
    </row>
    <row r="1902" spans="3:9">
      <c r="C1902" s="36"/>
      <c r="D1902" s="36"/>
      <c r="E1902" s="36"/>
      <c r="F1902" s="36"/>
      <c r="G1902" s="36"/>
      <c r="H1902" s="36"/>
      <c r="I1902" s="36"/>
    </row>
    <row r="1903" spans="3:9">
      <c r="C1903" s="36"/>
      <c r="D1903" s="36"/>
      <c r="E1903" s="36"/>
      <c r="F1903" s="36"/>
      <c r="G1903" s="36"/>
      <c r="H1903" s="36"/>
      <c r="I1903" s="36"/>
    </row>
    <row r="1904" spans="3:9">
      <c r="C1904" s="36"/>
      <c r="D1904" s="36"/>
      <c r="E1904" s="36"/>
      <c r="F1904" s="36"/>
      <c r="G1904" s="36"/>
      <c r="H1904" s="36"/>
      <c r="I1904" s="36"/>
    </row>
    <row r="1905" spans="3:9">
      <c r="C1905" s="36"/>
      <c r="D1905" s="36"/>
      <c r="E1905" s="36"/>
      <c r="F1905" s="36"/>
      <c r="G1905" s="36"/>
      <c r="H1905" s="36"/>
      <c r="I1905" s="36"/>
    </row>
    <row r="1906" spans="3:9">
      <c r="C1906" s="36"/>
      <c r="D1906" s="36"/>
      <c r="E1906" s="36"/>
      <c r="F1906" s="36"/>
      <c r="G1906" s="36"/>
      <c r="H1906" s="36"/>
      <c r="I1906" s="36"/>
    </row>
    <row r="1907" spans="3:9">
      <c r="C1907" s="36"/>
      <c r="D1907" s="36"/>
      <c r="E1907" s="36"/>
      <c r="F1907" s="36"/>
      <c r="G1907" s="36"/>
      <c r="H1907" s="36"/>
      <c r="I1907" s="36"/>
    </row>
    <row r="1908" spans="3:9">
      <c r="C1908" s="36"/>
      <c r="D1908" s="36"/>
      <c r="E1908" s="36"/>
      <c r="F1908" s="36"/>
      <c r="G1908" s="36"/>
      <c r="H1908" s="36"/>
      <c r="I1908" s="36"/>
    </row>
    <row r="1909" spans="3:9">
      <c r="C1909" s="36"/>
      <c r="D1909" s="36"/>
      <c r="E1909" s="36"/>
      <c r="F1909" s="36"/>
      <c r="G1909" s="36"/>
      <c r="H1909" s="36"/>
      <c r="I1909" s="36"/>
    </row>
    <row r="1911" spans="2:9">
      <c r="B1911" s="35" t="s">
        <v>719</v>
      </c>
      <c r="C1911" s="36"/>
      <c r="D1911" s="36"/>
      <c r="E1911" s="36"/>
      <c r="F1911" s="36"/>
      <c r="G1911" s="36"/>
      <c r="H1911" s="36"/>
      <c r="I1911" s="36"/>
    </row>
    <row r="1912" spans="3:9">
      <c r="C1912" s="36"/>
      <c r="D1912" s="36"/>
      <c r="E1912" s="36"/>
      <c r="F1912" s="36"/>
      <c r="G1912" s="36"/>
      <c r="H1912" s="36"/>
      <c r="I1912" s="36"/>
    </row>
    <row r="1913" spans="3:9">
      <c r="C1913" s="36"/>
      <c r="D1913" s="36"/>
      <c r="E1913" s="36"/>
      <c r="F1913" s="36"/>
      <c r="G1913" s="36"/>
      <c r="H1913" s="36"/>
      <c r="I1913" s="36"/>
    </row>
    <row r="1914" spans="3:9">
      <c r="C1914" s="36"/>
      <c r="D1914" s="36"/>
      <c r="E1914" s="36"/>
      <c r="F1914" s="36"/>
      <c r="G1914" s="36"/>
      <c r="H1914" s="36"/>
      <c r="I1914" s="36"/>
    </row>
    <row r="1915" spans="3:9">
      <c r="C1915" s="36"/>
      <c r="D1915" s="36"/>
      <c r="E1915" s="36"/>
      <c r="F1915" s="36"/>
      <c r="G1915" s="36"/>
      <c r="H1915" s="36"/>
      <c r="I1915" s="36"/>
    </row>
    <row r="1916" spans="3:9">
      <c r="C1916" s="36"/>
      <c r="D1916" s="36"/>
      <c r="E1916" s="36"/>
      <c r="F1916" s="36"/>
      <c r="G1916" s="36"/>
      <c r="H1916" s="36"/>
      <c r="I1916" s="36"/>
    </row>
    <row r="1917" spans="3:9">
      <c r="C1917" s="36"/>
      <c r="D1917" s="36"/>
      <c r="E1917" s="36"/>
      <c r="F1917" s="36"/>
      <c r="G1917" s="36"/>
      <c r="H1917" s="36"/>
      <c r="I1917" s="36"/>
    </row>
    <row r="1918" spans="3:9">
      <c r="C1918" s="36"/>
      <c r="D1918" s="36"/>
      <c r="E1918" s="36"/>
      <c r="F1918" s="36"/>
      <c r="G1918" s="36"/>
      <c r="H1918" s="36"/>
      <c r="I1918" s="36"/>
    </row>
    <row r="1919" spans="3:9">
      <c r="C1919" s="36"/>
      <c r="D1919" s="36"/>
      <c r="E1919" s="36"/>
      <c r="F1919" s="36"/>
      <c r="G1919" s="36"/>
      <c r="H1919" s="36"/>
      <c r="I1919" s="36"/>
    </row>
    <row r="1920" spans="3:9">
      <c r="C1920" s="36"/>
      <c r="D1920" s="36"/>
      <c r="E1920" s="36"/>
      <c r="F1920" s="36"/>
      <c r="G1920" s="36"/>
      <c r="H1920" s="36"/>
      <c r="I1920" s="36"/>
    </row>
    <row r="1921" spans="3:9">
      <c r="C1921" s="36"/>
      <c r="D1921" s="36"/>
      <c r="E1921" s="36"/>
      <c r="F1921" s="36"/>
      <c r="G1921" s="36"/>
      <c r="H1921" s="36"/>
      <c r="I1921" s="36"/>
    </row>
    <row r="1923" spans="2:9">
      <c r="B1923" s="35" t="s">
        <v>722</v>
      </c>
      <c r="C1923" s="36"/>
      <c r="D1923" s="36"/>
      <c r="E1923" s="36"/>
      <c r="F1923" s="36"/>
      <c r="G1923" s="36"/>
      <c r="H1923" s="36"/>
      <c r="I1923" s="36"/>
    </row>
    <row r="1924" spans="3:9">
      <c r="C1924" s="36"/>
      <c r="D1924" s="36"/>
      <c r="E1924" s="36"/>
      <c r="F1924" s="36"/>
      <c r="G1924" s="36"/>
      <c r="H1924" s="36"/>
      <c r="I1924" s="36"/>
    </row>
    <row r="1925" spans="3:9">
      <c r="C1925" s="36"/>
      <c r="D1925" s="36"/>
      <c r="E1925" s="36"/>
      <c r="F1925" s="36"/>
      <c r="G1925" s="36"/>
      <c r="H1925" s="36"/>
      <c r="I1925" s="36"/>
    </row>
    <row r="1926" spans="3:9">
      <c r="C1926" s="36"/>
      <c r="D1926" s="36"/>
      <c r="E1926" s="36"/>
      <c r="F1926" s="36"/>
      <c r="G1926" s="36"/>
      <c r="H1926" s="36"/>
      <c r="I1926" s="36"/>
    </row>
    <row r="1927" spans="3:9">
      <c r="C1927" s="36"/>
      <c r="D1927" s="36"/>
      <c r="E1927" s="36"/>
      <c r="F1927" s="36"/>
      <c r="G1927" s="36"/>
      <c r="H1927" s="36"/>
      <c r="I1927" s="36"/>
    </row>
    <row r="1928" spans="3:9">
      <c r="C1928" s="36"/>
      <c r="D1928" s="36"/>
      <c r="E1928" s="36"/>
      <c r="F1928" s="36"/>
      <c r="G1928" s="36"/>
      <c r="H1928" s="36"/>
      <c r="I1928" s="36"/>
    </row>
    <row r="1929" spans="3:9">
      <c r="C1929" s="36"/>
      <c r="D1929" s="36"/>
      <c r="E1929" s="36"/>
      <c r="F1929" s="36"/>
      <c r="G1929" s="36"/>
      <c r="H1929" s="36"/>
      <c r="I1929" s="36"/>
    </row>
    <row r="1930" spans="3:9">
      <c r="C1930" s="36"/>
      <c r="D1930" s="36"/>
      <c r="E1930" s="36"/>
      <c r="F1930" s="36"/>
      <c r="G1930" s="36"/>
      <c r="H1930" s="36"/>
      <c r="I1930" s="36"/>
    </row>
    <row r="1931" spans="3:9">
      <c r="C1931" s="36"/>
      <c r="D1931" s="36"/>
      <c r="E1931" s="36"/>
      <c r="F1931" s="36"/>
      <c r="G1931" s="36"/>
      <c r="H1931" s="36"/>
      <c r="I1931" s="36"/>
    </row>
    <row r="1932" spans="3:9">
      <c r="C1932" s="36"/>
      <c r="D1932" s="36"/>
      <c r="E1932" s="36"/>
      <c r="F1932" s="36"/>
      <c r="G1932" s="36"/>
      <c r="H1932" s="36"/>
      <c r="I1932" s="36"/>
    </row>
    <row r="1933" spans="3:9">
      <c r="C1933" s="36"/>
      <c r="D1933" s="36"/>
      <c r="E1933" s="36"/>
      <c r="F1933" s="36"/>
      <c r="G1933" s="36"/>
      <c r="H1933" s="36"/>
      <c r="I1933" s="36"/>
    </row>
    <row r="1935" spans="2:9">
      <c r="B1935" s="35" t="s">
        <v>726</v>
      </c>
      <c r="C1935" s="36"/>
      <c r="D1935" s="36"/>
      <c r="E1935" s="36"/>
      <c r="F1935" s="36"/>
      <c r="G1935" s="36"/>
      <c r="H1935" s="36"/>
      <c r="I1935" s="36"/>
    </row>
    <row r="1936" spans="3:9">
      <c r="C1936" s="36"/>
      <c r="D1936" s="36"/>
      <c r="E1936" s="36"/>
      <c r="F1936" s="36"/>
      <c r="G1936" s="36"/>
      <c r="H1936" s="36"/>
      <c r="I1936" s="36"/>
    </row>
    <row r="1937" spans="3:9">
      <c r="C1937" s="36"/>
      <c r="D1937" s="36"/>
      <c r="E1937" s="36"/>
      <c r="F1937" s="36"/>
      <c r="G1937" s="36"/>
      <c r="H1937" s="36"/>
      <c r="I1937" s="36"/>
    </row>
    <row r="1938" spans="3:9">
      <c r="C1938" s="36"/>
      <c r="D1938" s="36"/>
      <c r="E1938" s="36"/>
      <c r="F1938" s="36"/>
      <c r="G1938" s="36"/>
      <c r="H1938" s="36"/>
      <c r="I1938" s="36"/>
    </row>
    <row r="1939" spans="3:9">
      <c r="C1939" s="36"/>
      <c r="D1939" s="36"/>
      <c r="E1939" s="36"/>
      <c r="F1939" s="36"/>
      <c r="G1939" s="36"/>
      <c r="H1939" s="36"/>
      <c r="I1939" s="36"/>
    </row>
    <row r="1940" spans="3:9">
      <c r="C1940" s="36"/>
      <c r="D1940" s="36"/>
      <c r="E1940" s="36"/>
      <c r="F1940" s="36"/>
      <c r="G1940" s="36"/>
      <c r="H1940" s="36"/>
      <c r="I1940" s="36"/>
    </row>
    <row r="1941" spans="3:9">
      <c r="C1941" s="36"/>
      <c r="D1941" s="36"/>
      <c r="E1941" s="36"/>
      <c r="F1941" s="36"/>
      <c r="G1941" s="36"/>
      <c r="H1941" s="36"/>
      <c r="I1941" s="36"/>
    </row>
    <row r="1942" spans="3:9">
      <c r="C1942" s="36"/>
      <c r="D1942" s="36"/>
      <c r="E1942" s="36"/>
      <c r="F1942" s="36"/>
      <c r="G1942" s="36"/>
      <c r="H1942" s="36"/>
      <c r="I1942" s="36"/>
    </row>
    <row r="1943" spans="3:9">
      <c r="C1943" s="36"/>
      <c r="D1943" s="36"/>
      <c r="E1943" s="36"/>
      <c r="F1943" s="36"/>
      <c r="G1943" s="36"/>
      <c r="H1943" s="36"/>
      <c r="I1943" s="36"/>
    </row>
    <row r="1944" spans="3:9">
      <c r="C1944" s="36"/>
      <c r="D1944" s="36"/>
      <c r="E1944" s="36"/>
      <c r="F1944" s="36"/>
      <c r="G1944" s="36"/>
      <c r="H1944" s="36"/>
      <c r="I1944" s="36"/>
    </row>
    <row r="1945" spans="3:9">
      <c r="C1945" s="36"/>
      <c r="D1945" s="36"/>
      <c r="E1945" s="36"/>
      <c r="F1945" s="36"/>
      <c r="G1945" s="36"/>
      <c r="H1945" s="36"/>
      <c r="I1945" s="36"/>
    </row>
    <row r="1947" spans="2:9">
      <c r="B1947" s="35" t="s">
        <v>731</v>
      </c>
      <c r="C1947" s="36"/>
      <c r="D1947" s="36"/>
      <c r="E1947" s="36"/>
      <c r="F1947" s="36"/>
      <c r="G1947" s="36"/>
      <c r="H1947" s="36"/>
      <c r="I1947" s="36"/>
    </row>
    <row r="1948" spans="3:9">
      <c r="C1948" s="36"/>
      <c r="D1948" s="36"/>
      <c r="E1948" s="36"/>
      <c r="F1948" s="36"/>
      <c r="G1948" s="36"/>
      <c r="H1948" s="36"/>
      <c r="I1948" s="36"/>
    </row>
    <row r="1949" spans="3:9">
      <c r="C1949" s="36"/>
      <c r="D1949" s="36"/>
      <c r="E1949" s="36"/>
      <c r="F1949" s="36"/>
      <c r="G1949" s="36"/>
      <c r="H1949" s="36"/>
      <c r="I1949" s="36"/>
    </row>
    <row r="1950" spans="3:9">
      <c r="C1950" s="36"/>
      <c r="D1950" s="36"/>
      <c r="E1950" s="36"/>
      <c r="F1950" s="36"/>
      <c r="G1950" s="36"/>
      <c r="H1950" s="36"/>
      <c r="I1950" s="36"/>
    </row>
    <row r="1951" spans="3:9">
      <c r="C1951" s="36"/>
      <c r="D1951" s="36"/>
      <c r="E1951" s="36"/>
      <c r="F1951" s="36"/>
      <c r="G1951" s="36"/>
      <c r="H1951" s="36"/>
      <c r="I1951" s="36"/>
    </row>
    <row r="1952" spans="3:9">
      <c r="C1952" s="36"/>
      <c r="D1952" s="36"/>
      <c r="E1952" s="36"/>
      <c r="F1952" s="36"/>
      <c r="G1952" s="36"/>
      <c r="H1952" s="36"/>
      <c r="I1952" s="36"/>
    </row>
    <row r="1953" spans="3:9">
      <c r="C1953" s="36"/>
      <c r="D1953" s="36"/>
      <c r="E1953" s="36"/>
      <c r="F1953" s="36"/>
      <c r="G1953" s="36"/>
      <c r="H1953" s="36"/>
      <c r="I1953" s="36"/>
    </row>
    <row r="1954" spans="3:9">
      <c r="C1954" s="36"/>
      <c r="D1954" s="36"/>
      <c r="E1954" s="36"/>
      <c r="F1954" s="36"/>
      <c r="G1954" s="36"/>
      <c r="H1954" s="36"/>
      <c r="I1954" s="36"/>
    </row>
    <row r="1955" spans="3:9">
      <c r="C1955" s="36"/>
      <c r="D1955" s="36"/>
      <c r="E1955" s="36"/>
      <c r="F1955" s="36"/>
      <c r="G1955" s="36"/>
      <c r="H1955" s="36"/>
      <c r="I1955" s="36"/>
    </row>
    <row r="1956" spans="3:9">
      <c r="C1956" s="36"/>
      <c r="D1956" s="36"/>
      <c r="E1956" s="36"/>
      <c r="F1956" s="36"/>
      <c r="G1956" s="36"/>
      <c r="H1956" s="36"/>
      <c r="I1956" s="36"/>
    </row>
    <row r="1957" spans="3:9">
      <c r="C1957" s="36"/>
      <c r="D1957" s="36"/>
      <c r="E1957" s="36"/>
      <c r="F1957" s="36"/>
      <c r="G1957" s="36"/>
      <c r="H1957" s="36"/>
      <c r="I1957" s="36"/>
    </row>
    <row r="1959" spans="2:9">
      <c r="B1959" s="35" t="s">
        <v>734</v>
      </c>
      <c r="C1959" s="36"/>
      <c r="D1959" s="36"/>
      <c r="E1959" s="36"/>
      <c r="F1959" s="36"/>
      <c r="G1959" s="36"/>
      <c r="H1959" s="36"/>
      <c r="I1959" s="36"/>
    </row>
    <row r="1960" spans="3:9">
      <c r="C1960" s="36"/>
      <c r="D1960" s="36"/>
      <c r="E1960" s="36"/>
      <c r="F1960" s="36"/>
      <c r="G1960" s="36"/>
      <c r="H1960" s="36"/>
      <c r="I1960" s="36"/>
    </row>
    <row r="1961" spans="3:9">
      <c r="C1961" s="36"/>
      <c r="D1961" s="36"/>
      <c r="E1961" s="36"/>
      <c r="F1961" s="36"/>
      <c r="G1961" s="36"/>
      <c r="H1961" s="36"/>
      <c r="I1961" s="36"/>
    </row>
    <row r="1962" spans="3:9">
      <c r="C1962" s="36"/>
      <c r="D1962" s="36"/>
      <c r="E1962" s="36"/>
      <c r="F1962" s="36"/>
      <c r="G1962" s="36"/>
      <c r="H1962" s="36"/>
      <c r="I1962" s="36"/>
    </row>
    <row r="1963" spans="3:9">
      <c r="C1963" s="36"/>
      <c r="D1963" s="36"/>
      <c r="E1963" s="36"/>
      <c r="F1963" s="36"/>
      <c r="G1963" s="36"/>
      <c r="H1963" s="36"/>
      <c r="I1963" s="36"/>
    </row>
    <row r="1964" spans="3:9">
      <c r="C1964" s="36"/>
      <c r="D1964" s="36"/>
      <c r="E1964" s="36"/>
      <c r="F1964" s="36"/>
      <c r="G1964" s="36"/>
      <c r="H1964" s="36"/>
      <c r="I1964" s="36"/>
    </row>
    <row r="1965" spans="3:9">
      <c r="C1965" s="36"/>
      <c r="D1965" s="36"/>
      <c r="E1965" s="36"/>
      <c r="F1965" s="36"/>
      <c r="G1965" s="36"/>
      <c r="H1965" s="36"/>
      <c r="I1965" s="36"/>
    </row>
    <row r="1966" spans="3:9">
      <c r="C1966" s="36"/>
      <c r="D1966" s="36"/>
      <c r="E1966" s="36"/>
      <c r="F1966" s="36"/>
      <c r="G1966" s="36"/>
      <c r="H1966" s="36"/>
      <c r="I1966" s="36"/>
    </row>
    <row r="1967" spans="3:9">
      <c r="C1967" s="36"/>
      <c r="D1967" s="36"/>
      <c r="E1967" s="36"/>
      <c r="F1967" s="36"/>
      <c r="G1967" s="36"/>
      <c r="H1967" s="36"/>
      <c r="I1967" s="36"/>
    </row>
    <row r="1968" spans="3:9">
      <c r="C1968" s="36"/>
      <c r="D1968" s="36"/>
      <c r="E1968" s="36"/>
      <c r="F1968" s="36"/>
      <c r="G1968" s="36"/>
      <c r="H1968" s="36"/>
      <c r="I1968" s="36"/>
    </row>
    <row r="1969" spans="3:9">
      <c r="C1969" s="36"/>
      <c r="D1969" s="36"/>
      <c r="E1969" s="36"/>
      <c r="F1969" s="36"/>
      <c r="G1969" s="36"/>
      <c r="H1969" s="36"/>
      <c r="I1969" s="36"/>
    </row>
    <row r="1971" spans="2:9">
      <c r="B1971" s="35" t="s">
        <v>737</v>
      </c>
      <c r="C1971" s="36"/>
      <c r="D1971" s="36"/>
      <c r="E1971" s="36"/>
      <c r="F1971" s="36"/>
      <c r="G1971" s="36"/>
      <c r="H1971" s="36"/>
      <c r="I1971" s="36"/>
    </row>
    <row r="1972" spans="3:9">
      <c r="C1972" s="36"/>
      <c r="D1972" s="36"/>
      <c r="E1972" s="36"/>
      <c r="F1972" s="36"/>
      <c r="G1972" s="36"/>
      <c r="H1972" s="36"/>
      <c r="I1972" s="36"/>
    </row>
    <row r="1973" spans="3:9">
      <c r="C1973" s="36"/>
      <c r="D1973" s="36"/>
      <c r="E1973" s="36"/>
      <c r="F1973" s="36"/>
      <c r="G1973" s="36"/>
      <c r="H1973" s="36"/>
      <c r="I1973" s="36"/>
    </row>
    <row r="1974" spans="3:9">
      <c r="C1974" s="36"/>
      <c r="D1974" s="36"/>
      <c r="E1974" s="36"/>
      <c r="F1974" s="36"/>
      <c r="G1974" s="36"/>
      <c r="H1974" s="36"/>
      <c r="I1974" s="36"/>
    </row>
    <row r="1975" spans="3:9">
      <c r="C1975" s="36"/>
      <c r="D1975" s="36"/>
      <c r="E1975" s="36"/>
      <c r="F1975" s="36"/>
      <c r="G1975" s="36"/>
      <c r="H1975" s="36"/>
      <c r="I1975" s="36"/>
    </row>
    <row r="1976" spans="3:9">
      <c r="C1976" s="36"/>
      <c r="D1976" s="36"/>
      <c r="E1976" s="36"/>
      <c r="F1976" s="36"/>
      <c r="G1976" s="36"/>
      <c r="H1976" s="36"/>
      <c r="I1976" s="36"/>
    </row>
    <row r="1977" spans="3:9">
      <c r="C1977" s="36"/>
      <c r="D1977" s="36"/>
      <c r="E1977" s="36"/>
      <c r="F1977" s="36"/>
      <c r="G1977" s="36"/>
      <c r="H1977" s="36"/>
      <c r="I1977" s="36"/>
    </row>
    <row r="1978" spans="3:9">
      <c r="C1978" s="36"/>
      <c r="D1978" s="36"/>
      <c r="E1978" s="36"/>
      <c r="F1978" s="36"/>
      <c r="G1978" s="36"/>
      <c r="H1978" s="36"/>
      <c r="I1978" s="36"/>
    </row>
    <row r="1979" spans="3:9">
      <c r="C1979" s="36"/>
      <c r="D1979" s="36"/>
      <c r="E1979" s="36"/>
      <c r="F1979" s="36"/>
      <c r="G1979" s="36"/>
      <c r="H1979" s="36"/>
      <c r="I1979" s="36"/>
    </row>
    <row r="1980" spans="3:9">
      <c r="C1980" s="36"/>
      <c r="D1980" s="36"/>
      <c r="E1980" s="36"/>
      <c r="F1980" s="36"/>
      <c r="G1980" s="36"/>
      <c r="H1980" s="36"/>
      <c r="I1980" s="36"/>
    </row>
    <row r="1981" spans="3:9">
      <c r="C1981" s="36"/>
      <c r="D1981" s="36"/>
      <c r="E1981" s="36"/>
      <c r="F1981" s="36"/>
      <c r="G1981" s="36"/>
      <c r="H1981" s="36"/>
      <c r="I1981" s="36"/>
    </row>
    <row r="1983" spans="2:9">
      <c r="B1983" s="35" t="s">
        <v>741</v>
      </c>
      <c r="C1983" s="36"/>
      <c r="D1983" s="36"/>
      <c r="E1983" s="36"/>
      <c r="F1983" s="36"/>
      <c r="G1983" s="36"/>
      <c r="H1983" s="36"/>
      <c r="I1983" s="36"/>
    </row>
    <row r="1984" spans="3:9">
      <c r="C1984" s="36"/>
      <c r="D1984" s="36"/>
      <c r="E1984" s="36"/>
      <c r="F1984" s="36"/>
      <c r="G1984" s="36"/>
      <c r="H1984" s="36"/>
      <c r="I1984" s="36"/>
    </row>
    <row r="1985" spans="3:9">
      <c r="C1985" s="36"/>
      <c r="D1985" s="36"/>
      <c r="E1985" s="36"/>
      <c r="F1985" s="36"/>
      <c r="G1985" s="36"/>
      <c r="H1985" s="36"/>
      <c r="I1985" s="36"/>
    </row>
    <row r="1986" spans="3:9">
      <c r="C1986" s="36"/>
      <c r="D1986" s="36"/>
      <c r="E1986" s="36"/>
      <c r="F1986" s="36"/>
      <c r="G1986" s="36"/>
      <c r="H1986" s="36"/>
      <c r="I1986" s="36"/>
    </row>
    <row r="1987" spans="3:9">
      <c r="C1987" s="36"/>
      <c r="D1987" s="36"/>
      <c r="E1987" s="36"/>
      <c r="F1987" s="36"/>
      <c r="G1987" s="36"/>
      <c r="H1987" s="36"/>
      <c r="I1987" s="36"/>
    </row>
    <row r="1988" spans="3:9">
      <c r="C1988" s="36"/>
      <c r="D1988" s="36"/>
      <c r="E1988" s="36"/>
      <c r="F1988" s="36"/>
      <c r="G1988" s="36"/>
      <c r="H1988" s="36"/>
      <c r="I1988" s="36"/>
    </row>
    <row r="1989" spans="3:9">
      <c r="C1989" s="36"/>
      <c r="D1989" s="36"/>
      <c r="E1989" s="36"/>
      <c r="F1989" s="36"/>
      <c r="G1989" s="36"/>
      <c r="H1989" s="36"/>
      <c r="I1989" s="36"/>
    </row>
    <row r="1990" spans="3:9">
      <c r="C1990" s="36"/>
      <c r="D1990" s="36"/>
      <c r="E1990" s="36"/>
      <c r="F1990" s="36"/>
      <c r="G1990" s="36"/>
      <c r="H1990" s="36"/>
      <c r="I1990" s="36"/>
    </row>
    <row r="1991" spans="3:9">
      <c r="C1991" s="36"/>
      <c r="D1991" s="36"/>
      <c r="E1991" s="36"/>
      <c r="F1991" s="36"/>
      <c r="G1991" s="36"/>
      <c r="H1991" s="36"/>
      <c r="I1991" s="36"/>
    </row>
    <row r="1992" spans="3:9">
      <c r="C1992" s="36"/>
      <c r="D1992" s="36"/>
      <c r="E1992" s="36"/>
      <c r="F1992" s="36"/>
      <c r="G1992" s="36"/>
      <c r="H1992" s="36"/>
      <c r="I1992" s="36"/>
    </row>
    <row r="1993" spans="3:9">
      <c r="C1993" s="36"/>
      <c r="D1993" s="36"/>
      <c r="E1993" s="36"/>
      <c r="F1993" s="36"/>
      <c r="G1993" s="36"/>
      <c r="H1993" s="36"/>
      <c r="I1993" s="36"/>
    </row>
    <row r="1995" spans="2:9">
      <c r="B1995" s="35" t="s">
        <v>745</v>
      </c>
      <c r="C1995" s="36"/>
      <c r="D1995" s="36"/>
      <c r="E1995" s="36"/>
      <c r="F1995" s="36"/>
      <c r="G1995" s="36"/>
      <c r="H1995" s="36"/>
      <c r="I1995" s="36"/>
    </row>
    <row r="1996" spans="3:9">
      <c r="C1996" s="36"/>
      <c r="D1996" s="36"/>
      <c r="E1996" s="36"/>
      <c r="F1996" s="36"/>
      <c r="G1996" s="36"/>
      <c r="H1996" s="36"/>
      <c r="I1996" s="36"/>
    </row>
    <row r="1997" spans="3:9">
      <c r="C1997" s="36"/>
      <c r="D1997" s="36"/>
      <c r="E1997" s="36"/>
      <c r="F1997" s="36"/>
      <c r="G1997" s="36"/>
      <c r="H1997" s="36"/>
      <c r="I1997" s="36"/>
    </row>
    <row r="1998" spans="3:9">
      <c r="C1998" s="36"/>
      <c r="D1998" s="36"/>
      <c r="E1998" s="36"/>
      <c r="F1998" s="36"/>
      <c r="G1998" s="36"/>
      <c r="H1998" s="36"/>
      <c r="I1998" s="36"/>
    </row>
    <row r="1999" spans="3:9">
      <c r="C1999" s="36"/>
      <c r="D1999" s="36"/>
      <c r="E1999" s="36"/>
      <c r="F1999" s="36"/>
      <c r="G1999" s="36"/>
      <c r="H1999" s="36"/>
      <c r="I1999" s="36"/>
    </row>
    <row r="2000" spans="3:9">
      <c r="C2000" s="36"/>
      <c r="D2000" s="36"/>
      <c r="E2000" s="36"/>
      <c r="F2000" s="36"/>
      <c r="G2000" s="36"/>
      <c r="H2000" s="36"/>
      <c r="I2000" s="36"/>
    </row>
    <row r="2001" spans="3:9">
      <c r="C2001" s="36"/>
      <c r="D2001" s="36"/>
      <c r="E2001" s="36"/>
      <c r="F2001" s="36"/>
      <c r="G2001" s="36"/>
      <c r="H2001" s="36"/>
      <c r="I2001" s="36"/>
    </row>
    <row r="2002" spans="3:9">
      <c r="C2002" s="36"/>
      <c r="D2002" s="36"/>
      <c r="E2002" s="36"/>
      <c r="F2002" s="36"/>
      <c r="G2002" s="36"/>
      <c r="H2002" s="36"/>
      <c r="I2002" s="36"/>
    </row>
    <row r="2003" spans="3:9">
      <c r="C2003" s="36"/>
      <c r="D2003" s="36"/>
      <c r="E2003" s="36"/>
      <c r="F2003" s="36"/>
      <c r="G2003" s="36"/>
      <c r="H2003" s="36"/>
      <c r="I2003" s="36"/>
    </row>
    <row r="2004" spans="3:9">
      <c r="C2004" s="36"/>
      <c r="D2004" s="36"/>
      <c r="E2004" s="36"/>
      <c r="F2004" s="36"/>
      <c r="G2004" s="36"/>
      <c r="H2004" s="36"/>
      <c r="I2004" s="36"/>
    </row>
    <row r="2005" spans="3:9">
      <c r="C2005" s="36"/>
      <c r="D2005" s="36"/>
      <c r="E2005" s="36"/>
      <c r="F2005" s="36"/>
      <c r="G2005" s="36"/>
      <c r="H2005" s="36"/>
      <c r="I2005" s="36"/>
    </row>
    <row r="2007" spans="2:9">
      <c r="B2007" s="35" t="s">
        <v>746</v>
      </c>
      <c r="C2007" s="36"/>
      <c r="D2007" s="36"/>
      <c r="E2007" s="36"/>
      <c r="F2007" s="36"/>
      <c r="G2007" s="36"/>
      <c r="H2007" s="36"/>
      <c r="I2007" s="36"/>
    </row>
    <row r="2008" spans="3:9">
      <c r="C2008" s="36"/>
      <c r="D2008" s="36"/>
      <c r="E2008" s="36"/>
      <c r="F2008" s="36"/>
      <c r="G2008" s="36"/>
      <c r="H2008" s="36"/>
      <c r="I2008" s="36"/>
    </row>
    <row r="2009" spans="3:9">
      <c r="C2009" s="36"/>
      <c r="D2009" s="36"/>
      <c r="E2009" s="36"/>
      <c r="F2009" s="36"/>
      <c r="G2009" s="36"/>
      <c r="H2009" s="36"/>
      <c r="I2009" s="36"/>
    </row>
    <row r="2010" spans="3:9">
      <c r="C2010" s="36"/>
      <c r="D2010" s="36"/>
      <c r="E2010" s="36"/>
      <c r="F2010" s="36"/>
      <c r="G2010" s="36"/>
      <c r="H2010" s="36"/>
      <c r="I2010" s="36"/>
    </row>
    <row r="2011" spans="3:9">
      <c r="C2011" s="36"/>
      <c r="D2011" s="36"/>
      <c r="E2011" s="36"/>
      <c r="F2011" s="36"/>
      <c r="G2011" s="36"/>
      <c r="H2011" s="36"/>
      <c r="I2011" s="36"/>
    </row>
    <row r="2012" spans="3:9">
      <c r="C2012" s="36"/>
      <c r="D2012" s="36"/>
      <c r="E2012" s="36"/>
      <c r="F2012" s="36"/>
      <c r="G2012" s="36"/>
      <c r="H2012" s="36"/>
      <c r="I2012" s="36"/>
    </row>
    <row r="2013" spans="3:9">
      <c r="C2013" s="36"/>
      <c r="D2013" s="36"/>
      <c r="E2013" s="36"/>
      <c r="F2013" s="36"/>
      <c r="G2013" s="36"/>
      <c r="H2013" s="36"/>
      <c r="I2013" s="36"/>
    </row>
    <row r="2014" spans="3:9">
      <c r="C2014" s="36"/>
      <c r="D2014" s="36"/>
      <c r="E2014" s="36"/>
      <c r="F2014" s="36"/>
      <c r="G2014" s="36"/>
      <c r="H2014" s="36"/>
      <c r="I2014" s="36"/>
    </row>
    <row r="2015" spans="3:9">
      <c r="C2015" s="36"/>
      <c r="D2015" s="36"/>
      <c r="E2015" s="36"/>
      <c r="F2015" s="36"/>
      <c r="G2015" s="36"/>
      <c r="H2015" s="36"/>
      <c r="I2015" s="36"/>
    </row>
    <row r="2016" spans="3:9">
      <c r="C2016" s="36"/>
      <c r="D2016" s="36"/>
      <c r="E2016" s="36"/>
      <c r="F2016" s="36"/>
      <c r="G2016" s="36"/>
      <c r="H2016" s="36"/>
      <c r="I2016" s="36"/>
    </row>
    <row r="2017" spans="3:9">
      <c r="C2017" s="36"/>
      <c r="D2017" s="36"/>
      <c r="E2017" s="36"/>
      <c r="F2017" s="36"/>
      <c r="G2017" s="36"/>
      <c r="H2017" s="36"/>
      <c r="I2017" s="36"/>
    </row>
    <row r="2019" spans="2:9">
      <c r="B2019" s="35" t="s">
        <v>748</v>
      </c>
      <c r="C2019" s="36"/>
      <c r="D2019" s="36"/>
      <c r="E2019" s="36"/>
      <c r="F2019" s="36"/>
      <c r="G2019" s="36"/>
      <c r="H2019" s="36"/>
      <c r="I2019" s="36"/>
    </row>
    <row r="2020" spans="3:9">
      <c r="C2020" s="36"/>
      <c r="D2020" s="36"/>
      <c r="E2020" s="36"/>
      <c r="F2020" s="36"/>
      <c r="G2020" s="36"/>
      <c r="H2020" s="36"/>
      <c r="I2020" s="36"/>
    </row>
    <row r="2021" spans="3:9">
      <c r="C2021" s="36"/>
      <c r="D2021" s="36"/>
      <c r="E2021" s="36"/>
      <c r="F2021" s="36"/>
      <c r="G2021" s="36"/>
      <c r="H2021" s="36"/>
      <c r="I2021" s="36"/>
    </row>
    <row r="2022" spans="3:9">
      <c r="C2022" s="36"/>
      <c r="D2022" s="36"/>
      <c r="E2022" s="36"/>
      <c r="F2022" s="36"/>
      <c r="G2022" s="36"/>
      <c r="H2022" s="36"/>
      <c r="I2022" s="36"/>
    </row>
    <row r="2023" spans="3:9">
      <c r="C2023" s="36"/>
      <c r="D2023" s="36"/>
      <c r="E2023" s="36"/>
      <c r="F2023" s="36"/>
      <c r="G2023" s="36"/>
      <c r="H2023" s="36"/>
      <c r="I2023" s="36"/>
    </row>
    <row r="2024" spans="3:9">
      <c r="C2024" s="36"/>
      <c r="D2024" s="36"/>
      <c r="E2024" s="36"/>
      <c r="F2024" s="36"/>
      <c r="G2024" s="36"/>
      <c r="H2024" s="36"/>
      <c r="I2024" s="36"/>
    </row>
    <row r="2025" spans="3:9">
      <c r="C2025" s="36"/>
      <c r="D2025" s="36"/>
      <c r="E2025" s="36"/>
      <c r="F2025" s="36"/>
      <c r="G2025" s="36"/>
      <c r="H2025" s="36"/>
      <c r="I2025" s="36"/>
    </row>
    <row r="2026" spans="3:9">
      <c r="C2026" s="36"/>
      <c r="D2026" s="36"/>
      <c r="E2026" s="36"/>
      <c r="F2026" s="36"/>
      <c r="G2026" s="36"/>
      <c r="H2026" s="36"/>
      <c r="I2026" s="36"/>
    </row>
    <row r="2027" spans="3:9">
      <c r="C2027" s="36"/>
      <c r="D2027" s="36"/>
      <c r="E2027" s="36"/>
      <c r="F2027" s="36"/>
      <c r="G2027" s="36"/>
      <c r="H2027" s="36"/>
      <c r="I2027" s="36"/>
    </row>
    <row r="2028" spans="3:9">
      <c r="C2028" s="36"/>
      <c r="D2028" s="36"/>
      <c r="E2028" s="36"/>
      <c r="F2028" s="36"/>
      <c r="G2028" s="36"/>
      <c r="H2028" s="36"/>
      <c r="I2028" s="36"/>
    </row>
    <row r="2029" spans="3:9">
      <c r="C2029" s="36"/>
      <c r="D2029" s="36"/>
      <c r="E2029" s="36"/>
      <c r="F2029" s="36"/>
      <c r="G2029" s="36"/>
      <c r="H2029" s="36"/>
      <c r="I2029" s="36"/>
    </row>
    <row r="2031" spans="2:9">
      <c r="B2031" s="35" t="s">
        <v>752</v>
      </c>
      <c r="C2031" s="36"/>
      <c r="D2031" s="36"/>
      <c r="E2031" s="36"/>
      <c r="F2031" s="36"/>
      <c r="G2031" s="36"/>
      <c r="H2031" s="36"/>
      <c r="I2031" s="36"/>
    </row>
    <row r="2032" spans="3:9">
      <c r="C2032" s="36"/>
      <c r="D2032" s="36"/>
      <c r="E2032" s="36"/>
      <c r="F2032" s="36"/>
      <c r="G2032" s="36"/>
      <c r="H2032" s="36"/>
      <c r="I2032" s="36"/>
    </row>
    <row r="2033" spans="3:9">
      <c r="C2033" s="36"/>
      <c r="D2033" s="36"/>
      <c r="E2033" s="36"/>
      <c r="F2033" s="36"/>
      <c r="G2033" s="36"/>
      <c r="H2033" s="36"/>
      <c r="I2033" s="36"/>
    </row>
    <row r="2034" spans="3:9">
      <c r="C2034" s="36"/>
      <c r="D2034" s="36"/>
      <c r="E2034" s="36"/>
      <c r="F2034" s="36"/>
      <c r="G2034" s="36"/>
      <c r="H2034" s="36"/>
      <c r="I2034" s="36"/>
    </row>
    <row r="2035" spans="3:9">
      <c r="C2035" s="36"/>
      <c r="D2035" s="36"/>
      <c r="E2035" s="36"/>
      <c r="F2035" s="36"/>
      <c r="G2035" s="36"/>
      <c r="H2035" s="36"/>
      <c r="I2035" s="36"/>
    </row>
    <row r="2036" spans="3:9">
      <c r="C2036" s="36"/>
      <c r="D2036" s="36"/>
      <c r="E2036" s="36"/>
      <c r="F2036" s="36"/>
      <c r="G2036" s="36"/>
      <c r="H2036" s="36"/>
      <c r="I2036" s="36"/>
    </row>
    <row r="2037" spans="3:9">
      <c r="C2037" s="36"/>
      <c r="D2037" s="36"/>
      <c r="E2037" s="36"/>
      <c r="F2037" s="36"/>
      <c r="G2037" s="36"/>
      <c r="H2037" s="36"/>
      <c r="I2037" s="36"/>
    </row>
    <row r="2038" spans="3:9">
      <c r="C2038" s="36"/>
      <c r="D2038" s="36"/>
      <c r="E2038" s="36"/>
      <c r="F2038" s="36"/>
      <c r="G2038" s="36"/>
      <c r="H2038" s="36"/>
      <c r="I2038" s="36"/>
    </row>
    <row r="2039" spans="3:9">
      <c r="C2039" s="36"/>
      <c r="D2039" s="36"/>
      <c r="E2039" s="36"/>
      <c r="F2039" s="36"/>
      <c r="G2039" s="36"/>
      <c r="H2039" s="36"/>
      <c r="I2039" s="36"/>
    </row>
    <row r="2040" spans="3:9">
      <c r="C2040" s="36"/>
      <c r="D2040" s="36"/>
      <c r="E2040" s="36"/>
      <c r="F2040" s="36"/>
      <c r="G2040" s="36"/>
      <c r="H2040" s="36"/>
      <c r="I2040" s="36"/>
    </row>
    <row r="2041" spans="3:9">
      <c r="C2041" s="36"/>
      <c r="D2041" s="36"/>
      <c r="E2041" s="36"/>
      <c r="F2041" s="36"/>
      <c r="G2041" s="36"/>
      <c r="H2041" s="36"/>
      <c r="I2041" s="36"/>
    </row>
    <row r="2043" spans="2:9">
      <c r="B2043" s="35" t="s">
        <v>756</v>
      </c>
      <c r="C2043" s="36"/>
      <c r="D2043" s="36"/>
      <c r="E2043" s="36"/>
      <c r="F2043" s="36"/>
      <c r="G2043" s="36"/>
      <c r="H2043" s="36"/>
      <c r="I2043" s="36"/>
    </row>
    <row r="2044" spans="3:9">
      <c r="C2044" s="36"/>
      <c r="D2044" s="36"/>
      <c r="E2044" s="36"/>
      <c r="F2044" s="36"/>
      <c r="G2044" s="36"/>
      <c r="H2044" s="36"/>
      <c r="I2044" s="36"/>
    </row>
    <row r="2045" spans="3:9">
      <c r="C2045" s="36"/>
      <c r="D2045" s="36"/>
      <c r="E2045" s="36"/>
      <c r="F2045" s="36"/>
      <c r="G2045" s="36"/>
      <c r="H2045" s="36"/>
      <c r="I2045" s="36"/>
    </row>
    <row r="2046" spans="3:9">
      <c r="C2046" s="36"/>
      <c r="D2046" s="36"/>
      <c r="E2046" s="36"/>
      <c r="F2046" s="36"/>
      <c r="G2046" s="36"/>
      <c r="H2046" s="36"/>
      <c r="I2046" s="36"/>
    </row>
    <row r="2047" spans="3:9">
      <c r="C2047" s="36"/>
      <c r="D2047" s="36"/>
      <c r="E2047" s="36"/>
      <c r="F2047" s="36"/>
      <c r="G2047" s="36"/>
      <c r="H2047" s="36"/>
      <c r="I2047" s="36"/>
    </row>
    <row r="2048" spans="3:9">
      <c r="C2048" s="36"/>
      <c r="D2048" s="36"/>
      <c r="E2048" s="36"/>
      <c r="F2048" s="36"/>
      <c r="G2048" s="36"/>
      <c r="H2048" s="36"/>
      <c r="I2048" s="36"/>
    </row>
    <row r="2049" spans="3:9">
      <c r="C2049" s="36"/>
      <c r="D2049" s="36"/>
      <c r="E2049" s="36"/>
      <c r="F2049" s="36"/>
      <c r="G2049" s="36"/>
      <c r="H2049" s="36"/>
      <c r="I2049" s="36"/>
    </row>
    <row r="2050" spans="3:9">
      <c r="C2050" s="36"/>
      <c r="D2050" s="36"/>
      <c r="E2050" s="36"/>
      <c r="F2050" s="36"/>
      <c r="G2050" s="36"/>
      <c r="H2050" s="36"/>
      <c r="I2050" s="36"/>
    </row>
    <row r="2051" spans="3:9">
      <c r="C2051" s="36"/>
      <c r="D2051" s="36"/>
      <c r="E2051" s="36"/>
      <c r="F2051" s="36"/>
      <c r="G2051" s="36"/>
      <c r="H2051" s="36"/>
      <c r="I2051" s="36"/>
    </row>
    <row r="2052" spans="3:9">
      <c r="C2052" s="36"/>
      <c r="D2052" s="36"/>
      <c r="E2052" s="36"/>
      <c r="F2052" s="36"/>
      <c r="G2052" s="36"/>
      <c r="H2052" s="36"/>
      <c r="I2052" s="36"/>
    </row>
    <row r="2053" spans="3:9">
      <c r="C2053" s="36"/>
      <c r="D2053" s="36"/>
      <c r="E2053" s="36"/>
      <c r="F2053" s="36"/>
      <c r="G2053" s="36"/>
      <c r="H2053" s="36"/>
      <c r="I2053" s="36"/>
    </row>
    <row r="2055" spans="2:9">
      <c r="B2055" s="35" t="s">
        <v>759</v>
      </c>
      <c r="C2055" s="36"/>
      <c r="D2055" s="36"/>
      <c r="E2055" s="36"/>
      <c r="F2055" s="36"/>
      <c r="G2055" s="36"/>
      <c r="H2055" s="36"/>
      <c r="I2055" s="36"/>
    </row>
    <row r="2056" spans="3:9">
      <c r="C2056" s="36"/>
      <c r="D2056" s="36"/>
      <c r="E2056" s="36"/>
      <c r="F2056" s="36"/>
      <c r="G2056" s="36"/>
      <c r="H2056" s="36"/>
      <c r="I2056" s="36"/>
    </row>
    <row r="2057" spans="3:9">
      <c r="C2057" s="36"/>
      <c r="D2057" s="36"/>
      <c r="E2057" s="36"/>
      <c r="F2057" s="36"/>
      <c r="G2057" s="36"/>
      <c r="H2057" s="36"/>
      <c r="I2057" s="36"/>
    </row>
    <row r="2058" spans="3:9">
      <c r="C2058" s="36"/>
      <c r="D2058" s="36"/>
      <c r="E2058" s="36"/>
      <c r="F2058" s="36"/>
      <c r="G2058" s="36"/>
      <c r="H2058" s="36"/>
      <c r="I2058" s="36"/>
    </row>
    <row r="2059" spans="3:9">
      <c r="C2059" s="36"/>
      <c r="D2059" s="36"/>
      <c r="E2059" s="36"/>
      <c r="F2059" s="36"/>
      <c r="G2059" s="36"/>
      <c r="H2059" s="36"/>
      <c r="I2059" s="36"/>
    </row>
    <row r="2060" spans="3:9">
      <c r="C2060" s="36"/>
      <c r="D2060" s="36"/>
      <c r="E2060" s="36"/>
      <c r="F2060" s="36"/>
      <c r="G2060" s="36"/>
      <c r="H2060" s="36"/>
      <c r="I2060" s="36"/>
    </row>
    <row r="2061" spans="3:9">
      <c r="C2061" s="36"/>
      <c r="D2061" s="36"/>
      <c r="E2061" s="36"/>
      <c r="F2061" s="36"/>
      <c r="G2061" s="36"/>
      <c r="H2061" s="36"/>
      <c r="I2061" s="36"/>
    </row>
    <row r="2062" spans="3:9">
      <c r="C2062" s="36"/>
      <c r="D2062" s="36"/>
      <c r="E2062" s="36"/>
      <c r="F2062" s="36"/>
      <c r="G2062" s="36"/>
      <c r="H2062" s="36"/>
      <c r="I2062" s="36"/>
    </row>
    <row r="2063" spans="3:9">
      <c r="C2063" s="36"/>
      <c r="D2063" s="36"/>
      <c r="E2063" s="36"/>
      <c r="F2063" s="36"/>
      <c r="G2063" s="36"/>
      <c r="H2063" s="36"/>
      <c r="I2063" s="36"/>
    </row>
    <row r="2064" spans="3:9">
      <c r="C2064" s="36"/>
      <c r="D2064" s="36"/>
      <c r="E2064" s="36"/>
      <c r="F2064" s="36"/>
      <c r="G2064" s="36"/>
      <c r="H2064" s="36"/>
      <c r="I2064" s="36"/>
    </row>
    <row r="2065" spans="3:9">
      <c r="C2065" s="36"/>
      <c r="D2065" s="36"/>
      <c r="E2065" s="36"/>
      <c r="F2065" s="36"/>
      <c r="G2065" s="36"/>
      <c r="H2065" s="36"/>
      <c r="I2065" s="36"/>
    </row>
    <row r="2067" spans="2:9">
      <c r="B2067" s="35" t="s">
        <v>762</v>
      </c>
      <c r="C2067" s="36"/>
      <c r="D2067" s="36"/>
      <c r="E2067" s="36"/>
      <c r="F2067" s="36"/>
      <c r="G2067" s="36"/>
      <c r="H2067" s="36"/>
      <c r="I2067" s="36"/>
    </row>
    <row r="2068" spans="3:9">
      <c r="C2068" s="36"/>
      <c r="D2068" s="36"/>
      <c r="E2068" s="36"/>
      <c r="F2068" s="36"/>
      <c r="G2068" s="36"/>
      <c r="H2068" s="36"/>
      <c r="I2068" s="36"/>
    </row>
    <row r="2069" spans="3:9">
      <c r="C2069" s="36"/>
      <c r="D2069" s="36"/>
      <c r="E2069" s="36"/>
      <c r="F2069" s="36"/>
      <c r="G2069" s="36"/>
      <c r="H2069" s="36"/>
      <c r="I2069" s="36"/>
    </row>
    <row r="2070" spans="3:9">
      <c r="C2070" s="36"/>
      <c r="D2070" s="36"/>
      <c r="E2070" s="36"/>
      <c r="F2070" s="36"/>
      <c r="G2070" s="36"/>
      <c r="H2070" s="36"/>
      <c r="I2070" s="36"/>
    </row>
    <row r="2071" spans="3:9">
      <c r="C2071" s="36"/>
      <c r="D2071" s="36"/>
      <c r="E2071" s="36"/>
      <c r="F2071" s="36"/>
      <c r="G2071" s="36"/>
      <c r="H2071" s="36"/>
      <c r="I2071" s="36"/>
    </row>
    <row r="2072" spans="3:9">
      <c r="C2072" s="36"/>
      <c r="D2072" s="36"/>
      <c r="E2072" s="36"/>
      <c r="F2072" s="36"/>
      <c r="G2072" s="36"/>
      <c r="H2072" s="36"/>
      <c r="I2072" s="36"/>
    </row>
    <row r="2073" spans="3:9">
      <c r="C2073" s="36"/>
      <c r="D2073" s="36"/>
      <c r="E2073" s="36"/>
      <c r="F2073" s="36"/>
      <c r="G2073" s="36"/>
      <c r="H2073" s="36"/>
      <c r="I2073" s="36"/>
    </row>
    <row r="2074" spans="3:9">
      <c r="C2074" s="36"/>
      <c r="D2074" s="36"/>
      <c r="E2074" s="36"/>
      <c r="F2074" s="36"/>
      <c r="G2074" s="36"/>
      <c r="H2074" s="36"/>
      <c r="I2074" s="36"/>
    </row>
    <row r="2075" spans="3:9">
      <c r="C2075" s="36"/>
      <c r="D2075" s="36"/>
      <c r="E2075" s="36"/>
      <c r="F2075" s="36"/>
      <c r="G2075" s="36"/>
      <c r="H2075" s="36"/>
      <c r="I2075" s="36"/>
    </row>
    <row r="2076" spans="3:9">
      <c r="C2076" s="36"/>
      <c r="D2076" s="36"/>
      <c r="E2076" s="36"/>
      <c r="F2076" s="36"/>
      <c r="G2076" s="36"/>
      <c r="H2076" s="36"/>
      <c r="I2076" s="36"/>
    </row>
    <row r="2077" spans="3:9">
      <c r="C2077" s="36"/>
      <c r="D2077" s="36"/>
      <c r="E2077" s="36"/>
      <c r="F2077" s="36"/>
      <c r="G2077" s="36"/>
      <c r="H2077" s="36"/>
      <c r="I2077" s="36"/>
    </row>
    <row r="2079" spans="2:9">
      <c r="B2079" s="35" t="s">
        <v>764</v>
      </c>
      <c r="C2079" s="36"/>
      <c r="D2079" s="36"/>
      <c r="E2079" s="36"/>
      <c r="F2079" s="36"/>
      <c r="G2079" s="36"/>
      <c r="H2079" s="36"/>
      <c r="I2079" s="36"/>
    </row>
    <row r="2080" spans="3:9">
      <c r="C2080" s="36"/>
      <c r="D2080" s="36"/>
      <c r="E2080" s="36"/>
      <c r="F2080" s="36"/>
      <c r="G2080" s="36"/>
      <c r="H2080" s="36"/>
      <c r="I2080" s="36"/>
    </row>
    <row r="2081" spans="3:9">
      <c r="C2081" s="36"/>
      <c r="D2081" s="36"/>
      <c r="E2081" s="36"/>
      <c r="F2081" s="36"/>
      <c r="G2081" s="36"/>
      <c r="H2081" s="36"/>
      <c r="I2081" s="36"/>
    </row>
    <row r="2082" spans="3:9">
      <c r="C2082" s="36"/>
      <c r="D2082" s="36"/>
      <c r="E2082" s="36"/>
      <c r="F2082" s="36"/>
      <c r="G2082" s="36"/>
      <c r="H2082" s="36"/>
      <c r="I2082" s="36"/>
    </row>
    <row r="2083" spans="3:9">
      <c r="C2083" s="36"/>
      <c r="D2083" s="36"/>
      <c r="E2083" s="36"/>
      <c r="F2083" s="36"/>
      <c r="G2083" s="36"/>
      <c r="H2083" s="36"/>
      <c r="I2083" s="36"/>
    </row>
    <row r="2084" spans="3:9">
      <c r="C2084" s="36"/>
      <c r="D2084" s="36"/>
      <c r="E2084" s="36"/>
      <c r="F2084" s="36"/>
      <c r="G2084" s="36"/>
      <c r="H2084" s="36"/>
      <c r="I2084" s="36"/>
    </row>
    <row r="2085" spans="3:9">
      <c r="C2085" s="36"/>
      <c r="D2085" s="36"/>
      <c r="E2085" s="36"/>
      <c r="F2085" s="36"/>
      <c r="G2085" s="36"/>
      <c r="H2085" s="36"/>
      <c r="I2085" s="36"/>
    </row>
    <row r="2086" spans="3:9">
      <c r="C2086" s="36"/>
      <c r="D2086" s="36"/>
      <c r="E2086" s="36"/>
      <c r="F2086" s="36"/>
      <c r="G2086" s="36"/>
      <c r="H2086" s="36"/>
      <c r="I2086" s="36"/>
    </row>
    <row r="2087" spans="3:9">
      <c r="C2087" s="36"/>
      <c r="D2087" s="36"/>
      <c r="E2087" s="36"/>
      <c r="F2087" s="36"/>
      <c r="G2087" s="36"/>
      <c r="H2087" s="36"/>
      <c r="I2087" s="36"/>
    </row>
    <row r="2088" spans="3:9">
      <c r="C2088" s="36"/>
      <c r="D2088" s="36"/>
      <c r="E2088" s="36"/>
      <c r="F2088" s="36"/>
      <c r="G2088" s="36"/>
      <c r="H2088" s="36"/>
      <c r="I2088" s="36"/>
    </row>
    <row r="2089" spans="3:9">
      <c r="C2089" s="36"/>
      <c r="D2089" s="36"/>
      <c r="E2089" s="36"/>
      <c r="F2089" s="36"/>
      <c r="G2089" s="36"/>
      <c r="H2089" s="36"/>
      <c r="I2089" s="36"/>
    </row>
    <row r="2091" spans="2:9">
      <c r="B2091" s="35" t="s">
        <v>767</v>
      </c>
      <c r="C2091" s="36"/>
      <c r="D2091" s="36"/>
      <c r="E2091" s="36"/>
      <c r="F2091" s="36"/>
      <c r="G2091" s="36"/>
      <c r="H2091" s="36"/>
      <c r="I2091" s="36"/>
    </row>
    <row r="2092" spans="3:9">
      <c r="C2092" s="36"/>
      <c r="D2092" s="36"/>
      <c r="E2092" s="36"/>
      <c r="F2092" s="36"/>
      <c r="G2092" s="36"/>
      <c r="H2092" s="36"/>
      <c r="I2092" s="36"/>
    </row>
    <row r="2093" spans="3:9">
      <c r="C2093" s="36"/>
      <c r="D2093" s="36"/>
      <c r="E2093" s="36"/>
      <c r="F2093" s="36"/>
      <c r="G2093" s="36"/>
      <c r="H2093" s="36"/>
      <c r="I2093" s="36"/>
    </row>
    <row r="2094" spans="3:9">
      <c r="C2094" s="36"/>
      <c r="D2094" s="36"/>
      <c r="E2094" s="36"/>
      <c r="F2094" s="36"/>
      <c r="G2094" s="36"/>
      <c r="H2094" s="36"/>
      <c r="I2094" s="36"/>
    </row>
    <row r="2095" spans="3:9">
      <c r="C2095" s="36"/>
      <c r="D2095" s="36"/>
      <c r="E2095" s="36"/>
      <c r="F2095" s="36"/>
      <c r="G2095" s="36"/>
      <c r="H2095" s="36"/>
      <c r="I2095" s="36"/>
    </row>
    <row r="2096" spans="3:9">
      <c r="C2096" s="36"/>
      <c r="D2096" s="36"/>
      <c r="E2096" s="36"/>
      <c r="F2096" s="36"/>
      <c r="G2096" s="36"/>
      <c r="H2096" s="36"/>
      <c r="I2096" s="36"/>
    </row>
    <row r="2097" spans="3:9">
      <c r="C2097" s="36"/>
      <c r="D2097" s="36"/>
      <c r="E2097" s="36"/>
      <c r="F2097" s="36"/>
      <c r="G2097" s="36"/>
      <c r="H2097" s="36"/>
      <c r="I2097" s="36"/>
    </row>
    <row r="2098" spans="3:9">
      <c r="C2098" s="36"/>
      <c r="D2098" s="36"/>
      <c r="E2098" s="36"/>
      <c r="F2098" s="36"/>
      <c r="G2098" s="36"/>
      <c r="H2098" s="36"/>
      <c r="I2098" s="36"/>
    </row>
    <row r="2099" spans="3:9">
      <c r="C2099" s="36"/>
      <c r="D2099" s="36"/>
      <c r="E2099" s="36"/>
      <c r="F2099" s="36"/>
      <c r="G2099" s="36"/>
      <c r="H2099" s="36"/>
      <c r="I2099" s="36"/>
    </row>
    <row r="2100" spans="3:9">
      <c r="C2100" s="36"/>
      <c r="D2100" s="36"/>
      <c r="E2100" s="36"/>
      <c r="F2100" s="36"/>
      <c r="G2100" s="36"/>
      <c r="H2100" s="36"/>
      <c r="I2100" s="36"/>
    </row>
    <row r="2101" spans="3:9">
      <c r="C2101" s="36"/>
      <c r="D2101" s="36"/>
      <c r="E2101" s="36"/>
      <c r="F2101" s="36"/>
      <c r="G2101" s="36"/>
      <c r="H2101" s="36"/>
      <c r="I2101" s="36"/>
    </row>
    <row r="2103" spans="2:9">
      <c r="B2103" s="35" t="s">
        <v>771</v>
      </c>
      <c r="C2103" s="36"/>
      <c r="D2103" s="36"/>
      <c r="E2103" s="36"/>
      <c r="F2103" s="36"/>
      <c r="G2103" s="36"/>
      <c r="H2103" s="36"/>
      <c r="I2103" s="36"/>
    </row>
    <row r="2104" spans="3:9">
      <c r="C2104" s="36"/>
      <c r="D2104" s="36"/>
      <c r="E2104" s="36"/>
      <c r="F2104" s="36"/>
      <c r="G2104" s="36"/>
      <c r="H2104" s="36"/>
      <c r="I2104" s="36"/>
    </row>
    <row r="2105" spans="3:9">
      <c r="C2105" s="36"/>
      <c r="D2105" s="36"/>
      <c r="E2105" s="36"/>
      <c r="F2105" s="36"/>
      <c r="G2105" s="36"/>
      <c r="H2105" s="36"/>
      <c r="I2105" s="36"/>
    </row>
    <row r="2106" spans="3:9">
      <c r="C2106" s="36"/>
      <c r="D2106" s="36"/>
      <c r="E2106" s="36"/>
      <c r="F2106" s="36"/>
      <c r="G2106" s="36"/>
      <c r="H2106" s="36"/>
      <c r="I2106" s="36"/>
    </row>
    <row r="2107" spans="3:9">
      <c r="C2107" s="36"/>
      <c r="D2107" s="36"/>
      <c r="E2107" s="36"/>
      <c r="F2107" s="36"/>
      <c r="G2107" s="36"/>
      <c r="H2107" s="36"/>
      <c r="I2107" s="36"/>
    </row>
    <row r="2108" spans="3:9">
      <c r="C2108" s="36"/>
      <c r="D2108" s="36"/>
      <c r="E2108" s="36"/>
      <c r="F2108" s="36"/>
      <c r="G2108" s="36"/>
      <c r="H2108" s="36"/>
      <c r="I2108" s="36"/>
    </row>
    <row r="2109" spans="3:9">
      <c r="C2109" s="36"/>
      <c r="D2109" s="36"/>
      <c r="E2109" s="36"/>
      <c r="F2109" s="36"/>
      <c r="G2109" s="36"/>
      <c r="H2109" s="36"/>
      <c r="I2109" s="36"/>
    </row>
    <row r="2110" spans="3:9">
      <c r="C2110" s="36"/>
      <c r="D2110" s="36"/>
      <c r="E2110" s="36"/>
      <c r="F2110" s="36"/>
      <c r="G2110" s="36"/>
      <c r="H2110" s="36"/>
      <c r="I2110" s="36"/>
    </row>
    <row r="2111" spans="3:9">
      <c r="C2111" s="36"/>
      <c r="D2111" s="36"/>
      <c r="E2111" s="36"/>
      <c r="F2111" s="36"/>
      <c r="G2111" s="36"/>
      <c r="H2111" s="36"/>
      <c r="I2111" s="36"/>
    </row>
    <row r="2112" spans="3:9">
      <c r="C2112" s="36"/>
      <c r="D2112" s="36"/>
      <c r="E2112" s="36"/>
      <c r="F2112" s="36"/>
      <c r="G2112" s="36"/>
      <c r="H2112" s="36"/>
      <c r="I2112" s="36"/>
    </row>
    <row r="2113" spans="3:9">
      <c r="C2113" s="36"/>
      <c r="D2113" s="36"/>
      <c r="E2113" s="36"/>
      <c r="F2113" s="36"/>
      <c r="G2113" s="36"/>
      <c r="H2113" s="36"/>
      <c r="I2113" s="36"/>
    </row>
    <row r="2115" spans="2:9">
      <c r="B2115" s="35" t="s">
        <v>776</v>
      </c>
      <c r="C2115" s="36"/>
      <c r="D2115" s="36"/>
      <c r="E2115" s="36"/>
      <c r="F2115" s="36"/>
      <c r="G2115" s="36"/>
      <c r="H2115" s="36"/>
      <c r="I2115" s="36"/>
    </row>
    <row r="2116" spans="3:9">
      <c r="C2116" s="36"/>
      <c r="D2116" s="36"/>
      <c r="E2116" s="36"/>
      <c r="F2116" s="36"/>
      <c r="G2116" s="36"/>
      <c r="H2116" s="36"/>
      <c r="I2116" s="36"/>
    </row>
    <row r="2117" spans="3:9">
      <c r="C2117" s="36"/>
      <c r="D2117" s="36"/>
      <c r="E2117" s="36"/>
      <c r="F2117" s="36"/>
      <c r="G2117" s="36"/>
      <c r="H2117" s="36"/>
      <c r="I2117" s="36"/>
    </row>
    <row r="2118" spans="3:9">
      <c r="C2118" s="36"/>
      <c r="D2118" s="36"/>
      <c r="E2118" s="36"/>
      <c r="F2118" s="36"/>
      <c r="G2118" s="36"/>
      <c r="H2118" s="36"/>
      <c r="I2118" s="36"/>
    </row>
    <row r="2119" spans="3:9">
      <c r="C2119" s="36"/>
      <c r="D2119" s="36"/>
      <c r="E2119" s="36"/>
      <c r="F2119" s="36"/>
      <c r="G2119" s="36"/>
      <c r="H2119" s="36"/>
      <c r="I2119" s="36"/>
    </row>
    <row r="2120" spans="3:9">
      <c r="C2120" s="36"/>
      <c r="D2120" s="36"/>
      <c r="E2120" s="36"/>
      <c r="F2120" s="36"/>
      <c r="G2120" s="36"/>
      <c r="H2120" s="36"/>
      <c r="I2120" s="36"/>
    </row>
    <row r="2121" spans="3:9">
      <c r="C2121" s="36"/>
      <c r="D2121" s="36"/>
      <c r="E2121" s="36"/>
      <c r="F2121" s="36"/>
      <c r="G2121" s="36"/>
      <c r="H2121" s="36"/>
      <c r="I2121" s="36"/>
    </row>
    <row r="2122" spans="3:9">
      <c r="C2122" s="36"/>
      <c r="D2122" s="36"/>
      <c r="E2122" s="36"/>
      <c r="F2122" s="36"/>
      <c r="G2122" s="36"/>
      <c r="H2122" s="36"/>
      <c r="I2122" s="36"/>
    </row>
    <row r="2123" spans="3:9">
      <c r="C2123" s="36"/>
      <c r="D2123" s="36"/>
      <c r="E2123" s="36"/>
      <c r="F2123" s="36"/>
      <c r="G2123" s="36"/>
      <c r="H2123" s="36"/>
      <c r="I2123" s="36"/>
    </row>
    <row r="2124" spans="3:9">
      <c r="C2124" s="36"/>
      <c r="D2124" s="36"/>
      <c r="E2124" s="36"/>
      <c r="F2124" s="36"/>
      <c r="G2124" s="36"/>
      <c r="H2124" s="36"/>
      <c r="I2124" s="36"/>
    </row>
    <row r="2125" spans="3:9">
      <c r="C2125" s="36"/>
      <c r="D2125" s="36"/>
      <c r="E2125" s="36"/>
      <c r="F2125" s="36"/>
      <c r="G2125" s="36"/>
      <c r="H2125" s="36"/>
      <c r="I2125" s="36"/>
    </row>
    <row r="2127" spans="2:9">
      <c r="B2127" s="35" t="s">
        <v>780</v>
      </c>
      <c r="C2127" s="37"/>
      <c r="D2127" s="37"/>
      <c r="E2127" s="37"/>
      <c r="F2127" s="37"/>
      <c r="G2127" s="37"/>
      <c r="H2127" s="37"/>
      <c r="I2127" s="37"/>
    </row>
    <row r="2128" spans="3:9">
      <c r="C2128" s="37"/>
      <c r="D2128" s="37"/>
      <c r="E2128" s="37"/>
      <c r="F2128" s="37"/>
      <c r="G2128" s="37"/>
      <c r="H2128" s="37"/>
      <c r="I2128" s="37"/>
    </row>
    <row r="2129" spans="3:9">
      <c r="C2129" s="37"/>
      <c r="D2129" s="37"/>
      <c r="E2129" s="37"/>
      <c r="F2129" s="37"/>
      <c r="G2129" s="37"/>
      <c r="H2129" s="37"/>
      <c r="I2129" s="37"/>
    </row>
    <row r="2130" spans="3:9">
      <c r="C2130" s="37"/>
      <c r="D2130" s="37"/>
      <c r="E2130" s="37"/>
      <c r="F2130" s="37"/>
      <c r="G2130" s="37"/>
      <c r="H2130" s="37"/>
      <c r="I2130" s="37"/>
    </row>
    <row r="2131" spans="3:9">
      <c r="C2131" s="37"/>
      <c r="D2131" s="37"/>
      <c r="E2131" s="37"/>
      <c r="F2131" s="37"/>
      <c r="G2131" s="37"/>
      <c r="H2131" s="37"/>
      <c r="I2131" s="37"/>
    </row>
    <row r="2132" spans="3:9">
      <c r="C2132" s="37"/>
      <c r="D2132" s="37"/>
      <c r="E2132" s="37"/>
      <c r="F2132" s="37"/>
      <c r="G2132" s="37"/>
      <c r="H2132" s="37"/>
      <c r="I2132" s="37"/>
    </row>
    <row r="2133" spans="3:9">
      <c r="C2133" s="37"/>
      <c r="D2133" s="37"/>
      <c r="E2133" s="37"/>
      <c r="F2133" s="37"/>
      <c r="G2133" s="37"/>
      <c r="H2133" s="37"/>
      <c r="I2133" s="37"/>
    </row>
    <row r="2134" spans="3:9">
      <c r="C2134" s="37"/>
      <c r="D2134" s="37"/>
      <c r="E2134" s="37"/>
      <c r="F2134" s="37"/>
      <c r="G2134" s="37"/>
      <c r="H2134" s="37"/>
      <c r="I2134" s="37"/>
    </row>
    <row r="2135" spans="3:9">
      <c r="C2135" s="37"/>
      <c r="D2135" s="37"/>
      <c r="E2135" s="37"/>
      <c r="F2135" s="37"/>
      <c r="G2135" s="37"/>
      <c r="H2135" s="37"/>
      <c r="I2135" s="37"/>
    </row>
    <row r="2136" spans="3:9">
      <c r="C2136" s="37"/>
      <c r="D2136" s="37"/>
      <c r="E2136" s="37"/>
      <c r="F2136" s="37"/>
      <c r="G2136" s="37"/>
      <c r="H2136" s="37"/>
      <c r="I2136" s="37"/>
    </row>
    <row r="2138" spans="2:9">
      <c r="B2138" s="35" t="s">
        <v>789</v>
      </c>
      <c r="C2138" s="36"/>
      <c r="D2138" s="36"/>
      <c r="E2138" s="36"/>
      <c r="F2138" s="36"/>
      <c r="G2138" s="36"/>
      <c r="H2138" s="36"/>
      <c r="I2138" s="36"/>
    </row>
    <row r="2139" spans="3:9">
      <c r="C2139" s="36"/>
      <c r="D2139" s="36"/>
      <c r="E2139" s="36"/>
      <c r="F2139" s="36"/>
      <c r="G2139" s="36"/>
      <c r="H2139" s="36"/>
      <c r="I2139" s="36"/>
    </row>
    <row r="2140" spans="3:9">
      <c r="C2140" s="36"/>
      <c r="D2140" s="36"/>
      <c r="E2140" s="36"/>
      <c r="F2140" s="36"/>
      <c r="G2140" s="36"/>
      <c r="H2140" s="36"/>
      <c r="I2140" s="36"/>
    </row>
    <row r="2141" spans="3:9">
      <c r="C2141" s="36"/>
      <c r="D2141" s="36"/>
      <c r="E2141" s="36"/>
      <c r="F2141" s="36"/>
      <c r="G2141" s="36"/>
      <c r="H2141" s="36"/>
      <c r="I2141" s="36"/>
    </row>
    <row r="2142" spans="3:9">
      <c r="C2142" s="36"/>
      <c r="D2142" s="36"/>
      <c r="E2142" s="36"/>
      <c r="F2142" s="36"/>
      <c r="G2142" s="36"/>
      <c r="H2142" s="36"/>
      <c r="I2142" s="36"/>
    </row>
    <row r="2143" spans="3:9">
      <c r="C2143" s="36"/>
      <c r="D2143" s="36"/>
      <c r="E2143" s="36"/>
      <c r="F2143" s="36"/>
      <c r="G2143" s="36"/>
      <c r="H2143" s="36"/>
      <c r="I2143" s="36"/>
    </row>
    <row r="2144" spans="3:9">
      <c r="C2144" s="36"/>
      <c r="D2144" s="36"/>
      <c r="E2144" s="36"/>
      <c r="F2144" s="36"/>
      <c r="G2144" s="36"/>
      <c r="H2144" s="36"/>
      <c r="I2144" s="36"/>
    </row>
    <row r="2145" spans="3:9">
      <c r="C2145" s="36"/>
      <c r="D2145" s="36"/>
      <c r="E2145" s="36"/>
      <c r="F2145" s="36"/>
      <c r="G2145" s="36"/>
      <c r="H2145" s="36"/>
      <c r="I2145" s="36"/>
    </row>
    <row r="2146" spans="3:9">
      <c r="C2146" s="36"/>
      <c r="D2146" s="36"/>
      <c r="E2146" s="36"/>
      <c r="F2146" s="36"/>
      <c r="G2146" s="36"/>
      <c r="H2146" s="36"/>
      <c r="I2146" s="36"/>
    </row>
    <row r="2147" spans="3:9">
      <c r="C2147" s="36"/>
      <c r="D2147" s="36"/>
      <c r="E2147" s="36"/>
      <c r="F2147" s="36"/>
      <c r="G2147" s="36"/>
      <c r="H2147" s="36"/>
      <c r="I2147" s="36"/>
    </row>
    <row r="2148" spans="3:9">
      <c r="C2148" s="36"/>
      <c r="D2148" s="36"/>
      <c r="E2148" s="36"/>
      <c r="F2148" s="36"/>
      <c r="G2148" s="36"/>
      <c r="H2148" s="36"/>
      <c r="I2148" s="36"/>
    </row>
    <row r="2150" spans="2:9">
      <c r="B2150" s="35" t="s">
        <v>794</v>
      </c>
      <c r="C2150" s="36"/>
      <c r="D2150" s="36"/>
      <c r="E2150" s="36"/>
      <c r="F2150" s="36"/>
      <c r="G2150" s="36"/>
      <c r="H2150" s="36"/>
      <c r="I2150" s="36"/>
    </row>
    <row r="2151" spans="3:9">
      <c r="C2151" s="36"/>
      <c r="D2151" s="36"/>
      <c r="E2151" s="36"/>
      <c r="F2151" s="36"/>
      <c r="G2151" s="36"/>
      <c r="H2151" s="36"/>
      <c r="I2151" s="36"/>
    </row>
    <row r="2152" spans="3:9">
      <c r="C2152" s="36"/>
      <c r="D2152" s="36"/>
      <c r="E2152" s="36"/>
      <c r="F2152" s="36"/>
      <c r="G2152" s="36"/>
      <c r="H2152" s="36"/>
      <c r="I2152" s="36"/>
    </row>
    <row r="2153" spans="3:9">
      <c r="C2153" s="36"/>
      <c r="D2153" s="36"/>
      <c r="E2153" s="36"/>
      <c r="F2153" s="36"/>
      <c r="G2153" s="36"/>
      <c r="H2153" s="36"/>
      <c r="I2153" s="36"/>
    </row>
    <row r="2154" spans="3:9">
      <c r="C2154" s="36"/>
      <c r="D2154" s="36"/>
      <c r="E2154" s="36"/>
      <c r="F2154" s="36"/>
      <c r="G2154" s="36"/>
      <c r="H2154" s="36"/>
      <c r="I2154" s="36"/>
    </row>
    <row r="2155" spans="3:9">
      <c r="C2155" s="36"/>
      <c r="D2155" s="36"/>
      <c r="E2155" s="36"/>
      <c r="F2155" s="36"/>
      <c r="G2155" s="36"/>
      <c r="H2155" s="36"/>
      <c r="I2155" s="36"/>
    </row>
    <row r="2156" spans="3:9">
      <c r="C2156" s="36"/>
      <c r="D2156" s="36"/>
      <c r="E2156" s="36"/>
      <c r="F2156" s="36"/>
      <c r="G2156" s="36"/>
      <c r="H2156" s="36"/>
      <c r="I2156" s="36"/>
    </row>
    <row r="2157" spans="3:9">
      <c r="C2157" s="36"/>
      <c r="D2157" s="36"/>
      <c r="E2157" s="36"/>
      <c r="F2157" s="36"/>
      <c r="G2157" s="36"/>
      <c r="H2157" s="36"/>
      <c r="I2157" s="36"/>
    </row>
    <row r="2158" spans="3:9">
      <c r="C2158" s="36"/>
      <c r="D2158" s="36"/>
      <c r="E2158" s="36"/>
      <c r="F2158" s="36"/>
      <c r="G2158" s="36"/>
      <c r="H2158" s="36"/>
      <c r="I2158" s="36"/>
    </row>
    <row r="2159" spans="3:9">
      <c r="C2159" s="36"/>
      <c r="D2159" s="36"/>
      <c r="E2159" s="36"/>
      <c r="F2159" s="36"/>
      <c r="G2159" s="36"/>
      <c r="H2159" s="36"/>
      <c r="I2159" s="36"/>
    </row>
    <row r="2160" spans="3:9">
      <c r="C2160" s="36"/>
      <c r="D2160" s="36"/>
      <c r="E2160" s="36"/>
      <c r="F2160" s="36"/>
      <c r="G2160" s="36"/>
      <c r="H2160" s="36"/>
      <c r="I2160" s="36"/>
    </row>
    <row r="2162" spans="2:9">
      <c r="B2162" s="35" t="s">
        <v>798</v>
      </c>
      <c r="C2162" s="36"/>
      <c r="D2162" s="36"/>
      <c r="E2162" s="36"/>
      <c r="F2162" s="36"/>
      <c r="G2162" s="36"/>
      <c r="H2162" s="36"/>
      <c r="I2162" s="36"/>
    </row>
    <row r="2163" spans="3:9">
      <c r="C2163" s="36"/>
      <c r="D2163" s="36"/>
      <c r="E2163" s="36"/>
      <c r="F2163" s="36"/>
      <c r="G2163" s="36"/>
      <c r="H2163" s="36"/>
      <c r="I2163" s="36"/>
    </row>
    <row r="2164" spans="3:9">
      <c r="C2164" s="36"/>
      <c r="D2164" s="36"/>
      <c r="E2164" s="36"/>
      <c r="F2164" s="36"/>
      <c r="G2164" s="36"/>
      <c r="H2164" s="36"/>
      <c r="I2164" s="36"/>
    </row>
    <row r="2165" spans="3:9">
      <c r="C2165" s="36"/>
      <c r="D2165" s="36"/>
      <c r="E2165" s="36"/>
      <c r="F2165" s="36"/>
      <c r="G2165" s="36"/>
      <c r="H2165" s="36"/>
      <c r="I2165" s="36"/>
    </row>
    <row r="2166" spans="3:9">
      <c r="C2166" s="36"/>
      <c r="D2166" s="36"/>
      <c r="E2166" s="36"/>
      <c r="F2166" s="36"/>
      <c r="G2166" s="36"/>
      <c r="H2166" s="36"/>
      <c r="I2166" s="36"/>
    </row>
    <row r="2167" spans="3:9">
      <c r="C2167" s="36"/>
      <c r="D2167" s="36"/>
      <c r="E2167" s="36"/>
      <c r="F2167" s="36"/>
      <c r="G2167" s="36"/>
      <c r="H2167" s="36"/>
      <c r="I2167" s="36"/>
    </row>
    <row r="2168" spans="3:9">
      <c r="C2168" s="36"/>
      <c r="D2168" s="36"/>
      <c r="E2168" s="36"/>
      <c r="F2168" s="36"/>
      <c r="G2168" s="36"/>
      <c r="H2168" s="36"/>
      <c r="I2168" s="36"/>
    </row>
    <row r="2169" spans="3:9">
      <c r="C2169" s="36"/>
      <c r="D2169" s="36"/>
      <c r="E2169" s="36"/>
      <c r="F2169" s="36"/>
      <c r="G2169" s="36"/>
      <c r="H2169" s="36"/>
      <c r="I2169" s="36"/>
    </row>
    <row r="2170" spans="3:9">
      <c r="C2170" s="36"/>
      <c r="D2170" s="36"/>
      <c r="E2170" s="36"/>
      <c r="F2170" s="36"/>
      <c r="G2170" s="36"/>
      <c r="H2170" s="36"/>
      <c r="I2170" s="36"/>
    </row>
    <row r="2171" spans="3:9">
      <c r="C2171" s="36"/>
      <c r="D2171" s="36"/>
      <c r="E2171" s="36"/>
      <c r="F2171" s="36"/>
      <c r="G2171" s="36"/>
      <c r="H2171" s="36"/>
      <c r="I2171" s="36"/>
    </row>
    <row r="2172" spans="3:9">
      <c r="C2172" s="36"/>
      <c r="D2172" s="36"/>
      <c r="E2172" s="36"/>
      <c r="F2172" s="36"/>
      <c r="G2172" s="36"/>
      <c r="H2172" s="36"/>
      <c r="I2172" s="36"/>
    </row>
    <row r="2174" spans="2:9">
      <c r="B2174" s="35" t="s">
        <v>802</v>
      </c>
      <c r="C2174" s="36"/>
      <c r="D2174" s="36"/>
      <c r="E2174" s="36"/>
      <c r="F2174" s="36"/>
      <c r="G2174" s="36"/>
      <c r="H2174" s="36"/>
      <c r="I2174" s="36"/>
    </row>
    <row r="2175" spans="3:9">
      <c r="C2175" s="36"/>
      <c r="D2175" s="36"/>
      <c r="E2175" s="36"/>
      <c r="F2175" s="36"/>
      <c r="G2175" s="36"/>
      <c r="H2175" s="36"/>
      <c r="I2175" s="36"/>
    </row>
    <row r="2176" spans="3:9">
      <c r="C2176" s="36"/>
      <c r="D2176" s="36"/>
      <c r="E2176" s="36"/>
      <c r="F2176" s="36"/>
      <c r="G2176" s="36"/>
      <c r="H2176" s="36"/>
      <c r="I2176" s="36"/>
    </row>
    <row r="2177" spans="3:9">
      <c r="C2177" s="36"/>
      <c r="D2177" s="36"/>
      <c r="E2177" s="36"/>
      <c r="F2177" s="36"/>
      <c r="G2177" s="36"/>
      <c r="H2177" s="36"/>
      <c r="I2177" s="36"/>
    </row>
    <row r="2178" spans="3:9">
      <c r="C2178" s="36"/>
      <c r="D2178" s="36"/>
      <c r="E2178" s="36"/>
      <c r="F2178" s="36"/>
      <c r="G2178" s="36"/>
      <c r="H2178" s="36"/>
      <c r="I2178" s="36"/>
    </row>
    <row r="2179" spans="3:9">
      <c r="C2179" s="36"/>
      <c r="D2179" s="36"/>
      <c r="E2179" s="36"/>
      <c r="F2179" s="36"/>
      <c r="G2179" s="36"/>
      <c r="H2179" s="36"/>
      <c r="I2179" s="36"/>
    </row>
    <row r="2180" spans="3:9">
      <c r="C2180" s="36"/>
      <c r="D2180" s="36"/>
      <c r="E2180" s="36"/>
      <c r="F2180" s="36"/>
      <c r="G2180" s="36"/>
      <c r="H2180" s="36"/>
      <c r="I2180" s="36"/>
    </row>
    <row r="2181" spans="3:9">
      <c r="C2181" s="36"/>
      <c r="D2181" s="36"/>
      <c r="E2181" s="36"/>
      <c r="F2181" s="36"/>
      <c r="G2181" s="36"/>
      <c r="H2181" s="36"/>
      <c r="I2181" s="36"/>
    </row>
    <row r="2182" spans="3:9">
      <c r="C2182" s="36"/>
      <c r="D2182" s="36"/>
      <c r="E2182" s="36"/>
      <c r="F2182" s="36"/>
      <c r="G2182" s="36"/>
      <c r="H2182" s="36"/>
      <c r="I2182" s="36"/>
    </row>
    <row r="2183" spans="3:9">
      <c r="C2183" s="36"/>
      <c r="D2183" s="36"/>
      <c r="E2183" s="36"/>
      <c r="F2183" s="36"/>
      <c r="G2183" s="36"/>
      <c r="H2183" s="36"/>
      <c r="I2183" s="36"/>
    </row>
    <row r="2184" spans="3:9">
      <c r="C2184" s="36"/>
      <c r="D2184" s="36"/>
      <c r="E2184" s="36"/>
      <c r="F2184" s="36"/>
      <c r="G2184" s="36"/>
      <c r="H2184" s="36"/>
      <c r="I2184" s="36"/>
    </row>
    <row r="2186" spans="2:9">
      <c r="B2186" s="35" t="s">
        <v>805</v>
      </c>
      <c r="C2186" s="36"/>
      <c r="D2186" s="36"/>
      <c r="E2186" s="36"/>
      <c r="F2186" s="36"/>
      <c r="G2186" s="36"/>
      <c r="H2186" s="36"/>
      <c r="I2186" s="36"/>
    </row>
    <row r="2187" spans="3:9">
      <c r="C2187" s="36"/>
      <c r="D2187" s="36"/>
      <c r="E2187" s="36"/>
      <c r="F2187" s="36"/>
      <c r="G2187" s="36"/>
      <c r="H2187" s="36"/>
      <c r="I2187" s="36"/>
    </row>
    <row r="2188" spans="3:9">
      <c r="C2188" s="36"/>
      <c r="D2188" s="36"/>
      <c r="E2188" s="36"/>
      <c r="F2188" s="36"/>
      <c r="G2188" s="36"/>
      <c r="H2188" s="36"/>
      <c r="I2188" s="36"/>
    </row>
    <row r="2189" spans="3:9">
      <c r="C2189" s="36"/>
      <c r="D2189" s="36"/>
      <c r="E2189" s="36"/>
      <c r="F2189" s="36"/>
      <c r="G2189" s="36"/>
      <c r="H2189" s="36"/>
      <c r="I2189" s="36"/>
    </row>
    <row r="2190" spans="3:9">
      <c r="C2190" s="36"/>
      <c r="D2190" s="36"/>
      <c r="E2190" s="36"/>
      <c r="F2190" s="36"/>
      <c r="G2190" s="36"/>
      <c r="H2190" s="36"/>
      <c r="I2190" s="36"/>
    </row>
    <row r="2191" spans="3:9">
      <c r="C2191" s="36"/>
      <c r="D2191" s="36"/>
      <c r="E2191" s="36"/>
      <c r="F2191" s="36"/>
      <c r="G2191" s="36"/>
      <c r="H2191" s="36"/>
      <c r="I2191" s="36"/>
    </row>
    <row r="2192" spans="3:9">
      <c r="C2192" s="36"/>
      <c r="D2192" s="36"/>
      <c r="E2192" s="36"/>
      <c r="F2192" s="36"/>
      <c r="G2192" s="36"/>
      <c r="H2192" s="36"/>
      <c r="I2192" s="36"/>
    </row>
    <row r="2193" spans="3:9">
      <c r="C2193" s="36"/>
      <c r="D2193" s="36"/>
      <c r="E2193" s="36"/>
      <c r="F2193" s="36"/>
      <c r="G2193" s="36"/>
      <c r="H2193" s="36"/>
      <c r="I2193" s="36"/>
    </row>
    <row r="2194" spans="3:9">
      <c r="C2194" s="36"/>
      <c r="D2194" s="36"/>
      <c r="E2194" s="36"/>
      <c r="F2194" s="36"/>
      <c r="G2194" s="36"/>
      <c r="H2194" s="36"/>
      <c r="I2194" s="36"/>
    </row>
    <row r="2195" spans="3:9">
      <c r="C2195" s="36"/>
      <c r="D2195" s="36"/>
      <c r="E2195" s="36"/>
      <c r="F2195" s="36"/>
      <c r="G2195" s="36"/>
      <c r="H2195" s="36"/>
      <c r="I2195" s="36"/>
    </row>
    <row r="2196" spans="3:9">
      <c r="C2196" s="36"/>
      <c r="D2196" s="36"/>
      <c r="E2196" s="36"/>
      <c r="F2196" s="36"/>
      <c r="G2196" s="36"/>
      <c r="H2196" s="36"/>
      <c r="I2196" s="36"/>
    </row>
    <row r="2198" spans="2:9">
      <c r="B2198" s="35" t="s">
        <v>809</v>
      </c>
      <c r="C2198" s="36"/>
      <c r="D2198" s="36"/>
      <c r="E2198" s="36"/>
      <c r="F2198" s="36"/>
      <c r="G2198" s="36"/>
      <c r="H2198" s="36"/>
      <c r="I2198" s="36"/>
    </row>
    <row r="2199" spans="3:9">
      <c r="C2199" s="36"/>
      <c r="D2199" s="36"/>
      <c r="E2199" s="36"/>
      <c r="F2199" s="36"/>
      <c r="G2199" s="36"/>
      <c r="H2199" s="36"/>
      <c r="I2199" s="36"/>
    </row>
    <row r="2200" spans="3:9">
      <c r="C2200" s="36"/>
      <c r="D2200" s="36"/>
      <c r="E2200" s="36"/>
      <c r="F2200" s="36"/>
      <c r="G2200" s="36"/>
      <c r="H2200" s="36"/>
      <c r="I2200" s="36"/>
    </row>
    <row r="2201" spans="3:9">
      <c r="C2201" s="36"/>
      <c r="D2201" s="36"/>
      <c r="E2201" s="36"/>
      <c r="F2201" s="36"/>
      <c r="G2201" s="36"/>
      <c r="H2201" s="36"/>
      <c r="I2201" s="36"/>
    </row>
    <row r="2202" spans="3:9">
      <c r="C2202" s="36"/>
      <c r="D2202" s="36"/>
      <c r="E2202" s="36"/>
      <c r="F2202" s="36"/>
      <c r="G2202" s="36"/>
      <c r="H2202" s="36"/>
      <c r="I2202" s="36"/>
    </row>
    <row r="2203" spans="3:9">
      <c r="C2203" s="36"/>
      <c r="D2203" s="36"/>
      <c r="E2203" s="36"/>
      <c r="F2203" s="36"/>
      <c r="G2203" s="36"/>
      <c r="H2203" s="36"/>
      <c r="I2203" s="36"/>
    </row>
    <row r="2204" spans="3:9">
      <c r="C2204" s="36"/>
      <c r="D2204" s="36"/>
      <c r="E2204" s="36"/>
      <c r="F2204" s="36"/>
      <c r="G2204" s="36"/>
      <c r="H2204" s="36"/>
      <c r="I2204" s="36"/>
    </row>
    <row r="2205" spans="3:9">
      <c r="C2205" s="36"/>
      <c r="D2205" s="36"/>
      <c r="E2205" s="36"/>
      <c r="F2205" s="36"/>
      <c r="G2205" s="36"/>
      <c r="H2205" s="36"/>
      <c r="I2205" s="36"/>
    </row>
    <row r="2206" spans="3:9">
      <c r="C2206" s="36"/>
      <c r="D2206" s="36"/>
      <c r="E2206" s="36"/>
      <c r="F2206" s="36"/>
      <c r="G2206" s="36"/>
      <c r="H2206" s="36"/>
      <c r="I2206" s="36"/>
    </row>
    <row r="2207" spans="3:9">
      <c r="C2207" s="36"/>
      <c r="D2207" s="36"/>
      <c r="E2207" s="36"/>
      <c r="F2207" s="36"/>
      <c r="G2207" s="36"/>
      <c r="H2207" s="36"/>
      <c r="I2207" s="36"/>
    </row>
    <row r="2208" spans="3:9">
      <c r="C2208" s="36"/>
      <c r="D2208" s="36"/>
      <c r="E2208" s="36"/>
      <c r="F2208" s="36"/>
      <c r="G2208" s="36"/>
      <c r="H2208" s="36"/>
      <c r="I2208" s="36"/>
    </row>
    <row r="2210" spans="2:9">
      <c r="B2210" s="35" t="s">
        <v>813</v>
      </c>
      <c r="C2210" s="36"/>
      <c r="D2210" s="36"/>
      <c r="E2210" s="36"/>
      <c r="F2210" s="36"/>
      <c r="G2210" s="36"/>
      <c r="H2210" s="36"/>
      <c r="I2210" s="36"/>
    </row>
    <row r="2211" spans="3:9">
      <c r="C2211" s="36"/>
      <c r="D2211" s="36"/>
      <c r="E2211" s="36"/>
      <c r="F2211" s="36"/>
      <c r="G2211" s="36"/>
      <c r="H2211" s="36"/>
      <c r="I2211" s="36"/>
    </row>
    <row r="2212" spans="3:9">
      <c r="C2212" s="36"/>
      <c r="D2212" s="36"/>
      <c r="E2212" s="36"/>
      <c r="F2212" s="36"/>
      <c r="G2212" s="36"/>
      <c r="H2212" s="36"/>
      <c r="I2212" s="36"/>
    </row>
    <row r="2213" spans="3:9">
      <c r="C2213" s="36"/>
      <c r="D2213" s="36"/>
      <c r="E2213" s="36"/>
      <c r="F2213" s="36"/>
      <c r="G2213" s="36"/>
      <c r="H2213" s="36"/>
      <c r="I2213" s="36"/>
    </row>
    <row r="2214" spans="3:9">
      <c r="C2214" s="36"/>
      <c r="D2214" s="36"/>
      <c r="E2214" s="36"/>
      <c r="F2214" s="36"/>
      <c r="G2214" s="36"/>
      <c r="H2214" s="36"/>
      <c r="I2214" s="36"/>
    </row>
    <row r="2215" spans="3:9">
      <c r="C2215" s="36"/>
      <c r="D2215" s="36"/>
      <c r="E2215" s="36"/>
      <c r="F2215" s="36"/>
      <c r="G2215" s="36"/>
      <c r="H2215" s="36"/>
      <c r="I2215" s="36"/>
    </row>
    <row r="2216" spans="3:9">
      <c r="C2216" s="36"/>
      <c r="D2216" s="36"/>
      <c r="E2216" s="36"/>
      <c r="F2216" s="36"/>
      <c r="G2216" s="36"/>
      <c r="H2216" s="36"/>
      <c r="I2216" s="36"/>
    </row>
    <row r="2217" spans="3:9">
      <c r="C2217" s="36"/>
      <c r="D2217" s="36"/>
      <c r="E2217" s="36"/>
      <c r="F2217" s="36"/>
      <c r="G2217" s="36"/>
      <c r="H2217" s="36"/>
      <c r="I2217" s="36"/>
    </row>
    <row r="2218" spans="3:9">
      <c r="C2218" s="36"/>
      <c r="D2218" s="36"/>
      <c r="E2218" s="36"/>
      <c r="F2218" s="36"/>
      <c r="G2218" s="36"/>
      <c r="H2218" s="36"/>
      <c r="I2218" s="36"/>
    </row>
    <row r="2219" spans="3:9">
      <c r="C2219" s="36"/>
      <c r="D2219" s="36"/>
      <c r="E2219" s="36"/>
      <c r="F2219" s="36"/>
      <c r="G2219" s="36"/>
      <c r="H2219" s="36"/>
      <c r="I2219" s="36"/>
    </row>
    <row r="2220" spans="3:9">
      <c r="C2220" s="36"/>
      <c r="D2220" s="36"/>
      <c r="E2220" s="36"/>
      <c r="F2220" s="36"/>
      <c r="G2220" s="36"/>
      <c r="H2220" s="36"/>
      <c r="I2220" s="36"/>
    </row>
    <row r="2222" spans="2:9">
      <c r="B2222" s="35" t="s">
        <v>817</v>
      </c>
      <c r="C2222" s="36"/>
      <c r="D2222" s="36"/>
      <c r="E2222" s="36"/>
      <c r="F2222" s="36"/>
      <c r="G2222" s="36"/>
      <c r="H2222" s="36"/>
      <c r="I2222" s="36"/>
    </row>
    <row r="2223" spans="3:9">
      <c r="C2223" s="36"/>
      <c r="D2223" s="36"/>
      <c r="E2223" s="36"/>
      <c r="F2223" s="36"/>
      <c r="G2223" s="36"/>
      <c r="H2223" s="36"/>
      <c r="I2223" s="36"/>
    </row>
    <row r="2224" spans="3:9">
      <c r="C2224" s="36"/>
      <c r="D2224" s="36"/>
      <c r="E2224" s="36"/>
      <c r="F2224" s="36"/>
      <c r="G2224" s="36"/>
      <c r="H2224" s="36"/>
      <c r="I2224" s="36"/>
    </row>
    <row r="2225" spans="3:9">
      <c r="C2225" s="36"/>
      <c r="D2225" s="36"/>
      <c r="E2225" s="36"/>
      <c r="F2225" s="36"/>
      <c r="G2225" s="36"/>
      <c r="H2225" s="36"/>
      <c r="I2225" s="36"/>
    </row>
    <row r="2226" spans="3:9">
      <c r="C2226" s="36"/>
      <c r="D2226" s="36"/>
      <c r="E2226" s="36"/>
      <c r="F2226" s="36"/>
      <c r="G2226" s="36"/>
      <c r="H2226" s="36"/>
      <c r="I2226" s="36"/>
    </row>
    <row r="2227" spans="3:9">
      <c r="C2227" s="36"/>
      <c r="D2227" s="36"/>
      <c r="E2227" s="36"/>
      <c r="F2227" s="36"/>
      <c r="G2227" s="36"/>
      <c r="H2227" s="36"/>
      <c r="I2227" s="36"/>
    </row>
    <row r="2228" spans="3:9">
      <c r="C2228" s="36"/>
      <c r="D2228" s="36"/>
      <c r="E2228" s="36"/>
      <c r="F2228" s="36"/>
      <c r="G2228" s="36"/>
      <c r="H2228" s="36"/>
      <c r="I2228" s="36"/>
    </row>
    <row r="2229" spans="3:9">
      <c r="C2229" s="36"/>
      <c r="D2229" s="36"/>
      <c r="E2229" s="36"/>
      <c r="F2229" s="36"/>
      <c r="G2229" s="36"/>
      <c r="H2229" s="36"/>
      <c r="I2229" s="36"/>
    </row>
    <row r="2230" spans="3:9">
      <c r="C2230" s="36"/>
      <c r="D2230" s="36"/>
      <c r="E2230" s="36"/>
      <c r="F2230" s="36"/>
      <c r="G2230" s="36"/>
      <c r="H2230" s="36"/>
      <c r="I2230" s="36"/>
    </row>
    <row r="2231" spans="3:9">
      <c r="C2231" s="36"/>
      <c r="D2231" s="36"/>
      <c r="E2231" s="36"/>
      <c r="F2231" s="36"/>
      <c r="G2231" s="36"/>
      <c r="H2231" s="36"/>
      <c r="I2231" s="36"/>
    </row>
    <row r="2232" spans="3:9">
      <c r="C2232" s="36"/>
      <c r="D2232" s="36"/>
      <c r="E2232" s="36"/>
      <c r="F2232" s="36"/>
      <c r="G2232" s="36"/>
      <c r="H2232" s="36"/>
      <c r="I2232" s="36"/>
    </row>
    <row r="2234" spans="2:9">
      <c r="B2234" s="35" t="s">
        <v>821</v>
      </c>
      <c r="C2234" s="36"/>
      <c r="D2234" s="36"/>
      <c r="E2234" s="36"/>
      <c r="F2234" s="36"/>
      <c r="G2234" s="36"/>
      <c r="H2234" s="36"/>
      <c r="I2234" s="36"/>
    </row>
    <row r="2235" spans="3:9">
      <c r="C2235" s="36"/>
      <c r="D2235" s="36"/>
      <c r="E2235" s="36"/>
      <c r="F2235" s="36"/>
      <c r="G2235" s="36"/>
      <c r="H2235" s="36"/>
      <c r="I2235" s="36"/>
    </row>
    <row r="2236" spans="3:9">
      <c r="C2236" s="36"/>
      <c r="D2236" s="36"/>
      <c r="E2236" s="36"/>
      <c r="F2236" s="36"/>
      <c r="G2236" s="36"/>
      <c r="H2236" s="36"/>
      <c r="I2236" s="36"/>
    </row>
    <row r="2237" spans="3:9">
      <c r="C2237" s="36"/>
      <c r="D2237" s="36"/>
      <c r="E2237" s="36"/>
      <c r="F2237" s="36"/>
      <c r="G2237" s="36"/>
      <c r="H2237" s="36"/>
      <c r="I2237" s="36"/>
    </row>
    <row r="2238" spans="3:9">
      <c r="C2238" s="36"/>
      <c r="D2238" s="36"/>
      <c r="E2238" s="36"/>
      <c r="F2238" s="36"/>
      <c r="G2238" s="36"/>
      <c r="H2238" s="36"/>
      <c r="I2238" s="36"/>
    </row>
    <row r="2239" spans="3:9">
      <c r="C2239" s="36"/>
      <c r="D2239" s="36"/>
      <c r="E2239" s="36"/>
      <c r="F2239" s="36"/>
      <c r="G2239" s="36"/>
      <c r="H2239" s="36"/>
      <c r="I2239" s="36"/>
    </row>
    <row r="2240" spans="3:9">
      <c r="C2240" s="36"/>
      <c r="D2240" s="36"/>
      <c r="E2240" s="36"/>
      <c r="F2240" s="36"/>
      <c r="G2240" s="36"/>
      <c r="H2240" s="36"/>
      <c r="I2240" s="36"/>
    </row>
    <row r="2241" spans="3:9">
      <c r="C2241" s="36"/>
      <c r="D2241" s="36"/>
      <c r="E2241" s="36"/>
      <c r="F2241" s="36"/>
      <c r="G2241" s="36"/>
      <c r="H2241" s="36"/>
      <c r="I2241" s="36"/>
    </row>
    <row r="2242" spans="3:9">
      <c r="C2242" s="36"/>
      <c r="D2242" s="36"/>
      <c r="E2242" s="36"/>
      <c r="F2242" s="36"/>
      <c r="G2242" s="36"/>
      <c r="H2242" s="36"/>
      <c r="I2242" s="36"/>
    </row>
    <row r="2243" spans="3:9">
      <c r="C2243" s="36"/>
      <c r="D2243" s="36"/>
      <c r="E2243" s="36"/>
      <c r="F2243" s="36"/>
      <c r="G2243" s="36"/>
      <c r="H2243" s="36"/>
      <c r="I2243" s="36"/>
    </row>
    <row r="2244" spans="3:9">
      <c r="C2244" s="36"/>
      <c r="D2244" s="36"/>
      <c r="E2244" s="36"/>
      <c r="F2244" s="36"/>
      <c r="G2244" s="36"/>
      <c r="H2244" s="36"/>
      <c r="I2244" s="36"/>
    </row>
    <row r="2246" spans="2:9">
      <c r="B2246" s="35" t="s">
        <v>824</v>
      </c>
      <c r="C2246" s="36"/>
      <c r="D2246" s="36"/>
      <c r="E2246" s="36"/>
      <c r="F2246" s="36"/>
      <c r="G2246" s="36"/>
      <c r="H2246" s="36"/>
      <c r="I2246" s="36"/>
    </row>
    <row r="2247" spans="3:9">
      <c r="C2247" s="36"/>
      <c r="D2247" s="36"/>
      <c r="E2247" s="36"/>
      <c r="F2247" s="36"/>
      <c r="G2247" s="36"/>
      <c r="H2247" s="36"/>
      <c r="I2247" s="36"/>
    </row>
    <row r="2248" spans="3:9">
      <c r="C2248" s="36"/>
      <c r="D2248" s="36"/>
      <c r="E2248" s="36"/>
      <c r="F2248" s="36"/>
      <c r="G2248" s="36"/>
      <c r="H2248" s="36"/>
      <c r="I2248" s="36"/>
    </row>
    <row r="2249" spans="3:9">
      <c r="C2249" s="36"/>
      <c r="D2249" s="36"/>
      <c r="E2249" s="36"/>
      <c r="F2249" s="36"/>
      <c r="G2249" s="36"/>
      <c r="H2249" s="36"/>
      <c r="I2249" s="36"/>
    </row>
    <row r="2250" spans="3:9">
      <c r="C2250" s="36"/>
      <c r="D2250" s="36"/>
      <c r="E2250" s="36"/>
      <c r="F2250" s="36"/>
      <c r="G2250" s="36"/>
      <c r="H2250" s="36"/>
      <c r="I2250" s="36"/>
    </row>
    <row r="2251" spans="3:9">
      <c r="C2251" s="36"/>
      <c r="D2251" s="36"/>
      <c r="E2251" s="36"/>
      <c r="F2251" s="36"/>
      <c r="G2251" s="36"/>
      <c r="H2251" s="36"/>
      <c r="I2251" s="36"/>
    </row>
    <row r="2252" spans="3:9">
      <c r="C2252" s="36"/>
      <c r="D2252" s="36"/>
      <c r="E2252" s="36"/>
      <c r="F2252" s="36"/>
      <c r="G2252" s="36"/>
      <c r="H2252" s="36"/>
      <c r="I2252" s="36"/>
    </row>
    <row r="2253" spans="3:9">
      <c r="C2253" s="36"/>
      <c r="D2253" s="36"/>
      <c r="E2253" s="36"/>
      <c r="F2253" s="36"/>
      <c r="G2253" s="36"/>
      <c r="H2253" s="36"/>
      <c r="I2253" s="36"/>
    </row>
    <row r="2254" spans="3:9">
      <c r="C2254" s="36"/>
      <c r="D2254" s="36"/>
      <c r="E2254" s="36"/>
      <c r="F2254" s="36"/>
      <c r="G2254" s="36"/>
      <c r="H2254" s="36"/>
      <c r="I2254" s="36"/>
    </row>
    <row r="2255" spans="3:9">
      <c r="C2255" s="36"/>
      <c r="D2255" s="36"/>
      <c r="E2255" s="36"/>
      <c r="F2255" s="36"/>
      <c r="G2255" s="36"/>
      <c r="H2255" s="36"/>
      <c r="I2255" s="36"/>
    </row>
    <row r="2256" spans="3:9">
      <c r="C2256" s="36"/>
      <c r="D2256" s="36"/>
      <c r="E2256" s="36"/>
      <c r="F2256" s="36"/>
      <c r="G2256" s="36"/>
      <c r="H2256" s="36"/>
      <c r="I2256" s="36"/>
    </row>
    <row r="2258" spans="2:9">
      <c r="B2258" s="35" t="s">
        <v>827</v>
      </c>
      <c r="C2258" s="36"/>
      <c r="D2258" s="36"/>
      <c r="E2258" s="36"/>
      <c r="F2258" s="36"/>
      <c r="G2258" s="36"/>
      <c r="H2258" s="36"/>
      <c r="I2258" s="36"/>
    </row>
    <row r="2259" spans="3:9">
      <c r="C2259" s="36"/>
      <c r="D2259" s="36"/>
      <c r="E2259" s="36"/>
      <c r="F2259" s="36"/>
      <c r="G2259" s="36"/>
      <c r="H2259" s="36"/>
      <c r="I2259" s="36"/>
    </row>
    <row r="2260" spans="3:9">
      <c r="C2260" s="36"/>
      <c r="D2260" s="36"/>
      <c r="E2260" s="36"/>
      <c r="F2260" s="36"/>
      <c r="G2260" s="36"/>
      <c r="H2260" s="36"/>
      <c r="I2260" s="36"/>
    </row>
    <row r="2261" spans="3:9">
      <c r="C2261" s="36"/>
      <c r="D2261" s="36"/>
      <c r="E2261" s="36"/>
      <c r="F2261" s="36"/>
      <c r="G2261" s="36"/>
      <c r="H2261" s="36"/>
      <c r="I2261" s="36"/>
    </row>
    <row r="2262" spans="3:9">
      <c r="C2262" s="36"/>
      <c r="D2262" s="36"/>
      <c r="E2262" s="36"/>
      <c r="F2262" s="36"/>
      <c r="G2262" s="36"/>
      <c r="H2262" s="36"/>
      <c r="I2262" s="36"/>
    </row>
    <row r="2263" spans="3:9">
      <c r="C2263" s="36"/>
      <c r="D2263" s="36"/>
      <c r="E2263" s="36"/>
      <c r="F2263" s="36"/>
      <c r="G2263" s="36"/>
      <c r="H2263" s="36"/>
      <c r="I2263" s="36"/>
    </row>
    <row r="2264" spans="3:9">
      <c r="C2264" s="36"/>
      <c r="D2264" s="36"/>
      <c r="E2264" s="36"/>
      <c r="F2264" s="36"/>
      <c r="G2264" s="36"/>
      <c r="H2264" s="36"/>
      <c r="I2264" s="36"/>
    </row>
    <row r="2265" spans="3:9">
      <c r="C2265" s="36"/>
      <c r="D2265" s="36"/>
      <c r="E2265" s="36"/>
      <c r="F2265" s="36"/>
      <c r="G2265" s="36"/>
      <c r="H2265" s="36"/>
      <c r="I2265" s="36"/>
    </row>
    <row r="2266" spans="3:9">
      <c r="C2266" s="36"/>
      <c r="D2266" s="36"/>
      <c r="E2266" s="36"/>
      <c r="F2266" s="36"/>
      <c r="G2266" s="36"/>
      <c r="H2266" s="36"/>
      <c r="I2266" s="36"/>
    </row>
    <row r="2267" spans="3:9">
      <c r="C2267" s="36"/>
      <c r="D2267" s="36"/>
      <c r="E2267" s="36"/>
      <c r="F2267" s="36"/>
      <c r="G2267" s="36"/>
      <c r="H2267" s="36"/>
      <c r="I2267" s="36"/>
    </row>
    <row r="2268" spans="3:9">
      <c r="C2268" s="36"/>
      <c r="D2268" s="36"/>
      <c r="E2268" s="36"/>
      <c r="F2268" s="36"/>
      <c r="G2268" s="36"/>
      <c r="H2268" s="36"/>
      <c r="I2268" s="36"/>
    </row>
    <row r="2270" spans="2:9">
      <c r="B2270" s="35" t="s">
        <v>830</v>
      </c>
      <c r="C2270" s="36"/>
      <c r="D2270" s="36"/>
      <c r="E2270" s="36"/>
      <c r="F2270" s="36"/>
      <c r="G2270" s="36"/>
      <c r="H2270" s="36"/>
      <c r="I2270" s="36"/>
    </row>
    <row r="2271" spans="3:9">
      <c r="C2271" s="36"/>
      <c r="D2271" s="36"/>
      <c r="E2271" s="36"/>
      <c r="F2271" s="36"/>
      <c r="G2271" s="36"/>
      <c r="H2271" s="36"/>
      <c r="I2271" s="36"/>
    </row>
    <row r="2272" spans="3:9">
      <c r="C2272" s="36"/>
      <c r="D2272" s="36"/>
      <c r="E2272" s="36"/>
      <c r="F2272" s="36"/>
      <c r="G2272" s="36"/>
      <c r="H2272" s="36"/>
      <c r="I2272" s="36"/>
    </row>
    <row r="2273" spans="3:9">
      <c r="C2273" s="36"/>
      <c r="D2273" s="36"/>
      <c r="E2273" s="36"/>
      <c r="F2273" s="36"/>
      <c r="G2273" s="36"/>
      <c r="H2273" s="36"/>
      <c r="I2273" s="36"/>
    </row>
    <row r="2274" spans="3:9">
      <c r="C2274" s="36"/>
      <c r="D2274" s="36"/>
      <c r="E2274" s="36"/>
      <c r="F2274" s="36"/>
      <c r="G2274" s="36"/>
      <c r="H2274" s="36"/>
      <c r="I2274" s="36"/>
    </row>
    <row r="2275" spans="3:9">
      <c r="C2275" s="36"/>
      <c r="D2275" s="36"/>
      <c r="E2275" s="36"/>
      <c r="F2275" s="36"/>
      <c r="G2275" s="36"/>
      <c r="H2275" s="36"/>
      <c r="I2275" s="36"/>
    </row>
    <row r="2276" spans="3:9">
      <c r="C2276" s="36"/>
      <c r="D2276" s="36"/>
      <c r="E2276" s="36"/>
      <c r="F2276" s="36"/>
      <c r="G2276" s="36"/>
      <c r="H2276" s="36"/>
      <c r="I2276" s="36"/>
    </row>
    <row r="2277" spans="3:9">
      <c r="C2277" s="36"/>
      <c r="D2277" s="36"/>
      <c r="E2277" s="36"/>
      <c r="F2277" s="36"/>
      <c r="G2277" s="36"/>
      <c r="H2277" s="36"/>
      <c r="I2277" s="36"/>
    </row>
    <row r="2278" spans="3:9">
      <c r="C2278" s="36"/>
      <c r="D2278" s="36"/>
      <c r="E2278" s="36"/>
      <c r="F2278" s="36"/>
      <c r="G2278" s="36"/>
      <c r="H2278" s="36"/>
      <c r="I2278" s="36"/>
    </row>
    <row r="2279" spans="3:9">
      <c r="C2279" s="36"/>
      <c r="D2279" s="36"/>
      <c r="E2279" s="36"/>
      <c r="F2279" s="36"/>
      <c r="G2279" s="36"/>
      <c r="H2279" s="36"/>
      <c r="I2279" s="36"/>
    </row>
    <row r="2280" spans="3:9">
      <c r="C2280" s="36"/>
      <c r="D2280" s="36"/>
      <c r="E2280" s="36"/>
      <c r="F2280" s="36"/>
      <c r="G2280" s="36"/>
      <c r="H2280" s="36"/>
      <c r="I2280" s="36"/>
    </row>
    <row r="2282" spans="2:9">
      <c r="B2282" s="35" t="s">
        <v>832</v>
      </c>
      <c r="C2282" s="36"/>
      <c r="D2282" s="36"/>
      <c r="E2282" s="36"/>
      <c r="F2282" s="36"/>
      <c r="G2282" s="36"/>
      <c r="H2282" s="36"/>
      <c r="I2282" s="36"/>
    </row>
    <row r="2283" spans="3:9">
      <c r="C2283" s="36"/>
      <c r="D2283" s="36"/>
      <c r="E2283" s="36"/>
      <c r="F2283" s="36"/>
      <c r="G2283" s="36"/>
      <c r="H2283" s="36"/>
      <c r="I2283" s="36"/>
    </row>
    <row r="2284" spans="3:9">
      <c r="C2284" s="36"/>
      <c r="D2284" s="36"/>
      <c r="E2284" s="36"/>
      <c r="F2284" s="36"/>
      <c r="G2284" s="36"/>
      <c r="H2284" s="36"/>
      <c r="I2284" s="36"/>
    </row>
    <row r="2285" spans="3:9">
      <c r="C2285" s="36"/>
      <c r="D2285" s="36"/>
      <c r="E2285" s="36"/>
      <c r="F2285" s="36"/>
      <c r="G2285" s="36"/>
      <c r="H2285" s="36"/>
      <c r="I2285" s="36"/>
    </row>
    <row r="2286" spans="3:9">
      <c r="C2286" s="36"/>
      <c r="D2286" s="36"/>
      <c r="E2286" s="36"/>
      <c r="F2286" s="36"/>
      <c r="G2286" s="36"/>
      <c r="H2286" s="36"/>
      <c r="I2286" s="36"/>
    </row>
    <row r="2287" spans="3:9">
      <c r="C2287" s="36"/>
      <c r="D2287" s="36"/>
      <c r="E2287" s="36"/>
      <c r="F2287" s="36"/>
      <c r="G2287" s="36"/>
      <c r="H2287" s="36"/>
      <c r="I2287" s="36"/>
    </row>
    <row r="2288" spans="3:9">
      <c r="C2288" s="36"/>
      <c r="D2288" s="36"/>
      <c r="E2288" s="36"/>
      <c r="F2288" s="36"/>
      <c r="G2288" s="36"/>
      <c r="H2288" s="36"/>
      <c r="I2288" s="36"/>
    </row>
    <row r="2289" spans="3:9">
      <c r="C2289" s="36"/>
      <c r="D2289" s="36"/>
      <c r="E2289" s="36"/>
      <c r="F2289" s="36"/>
      <c r="G2289" s="36"/>
      <c r="H2289" s="36"/>
      <c r="I2289" s="36"/>
    </row>
    <row r="2290" spans="3:9">
      <c r="C2290" s="36"/>
      <c r="D2290" s="36"/>
      <c r="E2290" s="36"/>
      <c r="F2290" s="36"/>
      <c r="G2290" s="36"/>
      <c r="H2290" s="36"/>
      <c r="I2290" s="36"/>
    </row>
    <row r="2291" spans="3:9">
      <c r="C2291" s="36"/>
      <c r="D2291" s="36"/>
      <c r="E2291" s="36"/>
      <c r="F2291" s="36"/>
      <c r="G2291" s="36"/>
      <c r="H2291" s="36"/>
      <c r="I2291" s="36"/>
    </row>
    <row r="2292" spans="3:9">
      <c r="C2292" s="36"/>
      <c r="D2292" s="36"/>
      <c r="E2292" s="36"/>
      <c r="F2292" s="36"/>
      <c r="G2292" s="36"/>
      <c r="H2292" s="36"/>
      <c r="I2292" s="36"/>
    </row>
    <row r="2294" spans="2:9">
      <c r="B2294" s="35" t="s">
        <v>835</v>
      </c>
      <c r="C2294" s="36"/>
      <c r="D2294" s="36"/>
      <c r="E2294" s="36"/>
      <c r="F2294" s="36"/>
      <c r="G2294" s="36"/>
      <c r="H2294" s="36"/>
      <c r="I2294" s="36"/>
    </row>
    <row r="2295" spans="3:9">
      <c r="C2295" s="36"/>
      <c r="D2295" s="36"/>
      <c r="E2295" s="36"/>
      <c r="F2295" s="36"/>
      <c r="G2295" s="36"/>
      <c r="H2295" s="36"/>
      <c r="I2295" s="36"/>
    </row>
    <row r="2296" spans="3:9">
      <c r="C2296" s="36"/>
      <c r="D2296" s="36"/>
      <c r="E2296" s="36"/>
      <c r="F2296" s="36"/>
      <c r="G2296" s="36"/>
      <c r="H2296" s="36"/>
      <c r="I2296" s="36"/>
    </row>
    <row r="2297" spans="3:9">
      <c r="C2297" s="36"/>
      <c r="D2297" s="36"/>
      <c r="E2297" s="36"/>
      <c r="F2297" s="36"/>
      <c r="G2297" s="36"/>
      <c r="H2297" s="36"/>
      <c r="I2297" s="36"/>
    </row>
    <row r="2298" spans="3:9">
      <c r="C2298" s="36"/>
      <c r="D2298" s="36"/>
      <c r="E2298" s="36"/>
      <c r="F2298" s="36"/>
      <c r="G2298" s="36"/>
      <c r="H2298" s="36"/>
      <c r="I2298" s="36"/>
    </row>
    <row r="2299" spans="3:9">
      <c r="C2299" s="36"/>
      <c r="D2299" s="36"/>
      <c r="E2299" s="36"/>
      <c r="F2299" s="36"/>
      <c r="G2299" s="36"/>
      <c r="H2299" s="36"/>
      <c r="I2299" s="36"/>
    </row>
    <row r="2300" spans="3:9">
      <c r="C2300" s="36"/>
      <c r="D2300" s="36"/>
      <c r="E2300" s="36"/>
      <c r="F2300" s="36"/>
      <c r="G2300" s="36"/>
      <c r="H2300" s="36"/>
      <c r="I2300" s="36"/>
    </row>
    <row r="2301" spans="3:9">
      <c r="C2301" s="36"/>
      <c r="D2301" s="36"/>
      <c r="E2301" s="36"/>
      <c r="F2301" s="36"/>
      <c r="G2301" s="36"/>
      <c r="H2301" s="36"/>
      <c r="I2301" s="36"/>
    </row>
    <row r="2302" spans="3:9">
      <c r="C2302" s="36"/>
      <c r="D2302" s="36"/>
      <c r="E2302" s="36"/>
      <c r="F2302" s="36"/>
      <c r="G2302" s="36"/>
      <c r="H2302" s="36"/>
      <c r="I2302" s="36"/>
    </row>
    <row r="2303" spans="3:9">
      <c r="C2303" s="36"/>
      <c r="D2303" s="36"/>
      <c r="E2303" s="36"/>
      <c r="F2303" s="36"/>
      <c r="G2303" s="36"/>
      <c r="H2303" s="36"/>
      <c r="I2303" s="36"/>
    </row>
    <row r="2304" spans="3:9">
      <c r="C2304" s="36"/>
      <c r="D2304" s="36"/>
      <c r="E2304" s="36"/>
      <c r="F2304" s="36"/>
      <c r="G2304" s="36"/>
      <c r="H2304" s="36"/>
      <c r="I2304" s="36"/>
    </row>
    <row r="2306" spans="2:9">
      <c r="B2306" s="35" t="s">
        <v>837</v>
      </c>
      <c r="C2306" s="36"/>
      <c r="D2306" s="36"/>
      <c r="E2306" s="36"/>
      <c r="F2306" s="36"/>
      <c r="G2306" s="36"/>
      <c r="H2306" s="36"/>
      <c r="I2306" s="36"/>
    </row>
    <row r="2307" spans="3:9">
      <c r="C2307" s="36"/>
      <c r="D2307" s="36"/>
      <c r="E2307" s="36"/>
      <c r="F2307" s="36"/>
      <c r="G2307" s="36"/>
      <c r="H2307" s="36"/>
      <c r="I2307" s="36"/>
    </row>
    <row r="2308" spans="3:9">
      <c r="C2308" s="36"/>
      <c r="D2308" s="36"/>
      <c r="E2308" s="36"/>
      <c r="F2308" s="36"/>
      <c r="G2308" s="36"/>
      <c r="H2308" s="36"/>
      <c r="I2308" s="36"/>
    </row>
    <row r="2309" spans="3:9">
      <c r="C2309" s="36"/>
      <c r="D2309" s="36"/>
      <c r="E2309" s="36"/>
      <c r="F2309" s="36"/>
      <c r="G2309" s="36"/>
      <c r="H2309" s="36"/>
      <c r="I2309" s="36"/>
    </row>
    <row r="2310" spans="3:9">
      <c r="C2310" s="36"/>
      <c r="D2310" s="36"/>
      <c r="E2310" s="36"/>
      <c r="F2310" s="36"/>
      <c r="G2310" s="36"/>
      <c r="H2310" s="36"/>
      <c r="I2310" s="36"/>
    </row>
    <row r="2311" spans="3:9">
      <c r="C2311" s="36"/>
      <c r="D2311" s="36"/>
      <c r="E2311" s="36"/>
      <c r="F2311" s="36"/>
      <c r="G2311" s="36"/>
      <c r="H2311" s="36"/>
      <c r="I2311" s="36"/>
    </row>
    <row r="2312" spans="3:9">
      <c r="C2312" s="36"/>
      <c r="D2312" s="36"/>
      <c r="E2312" s="36"/>
      <c r="F2312" s="36"/>
      <c r="G2312" s="36"/>
      <c r="H2312" s="36"/>
      <c r="I2312" s="36"/>
    </row>
    <row r="2313" spans="3:9">
      <c r="C2313" s="36"/>
      <c r="D2313" s="36"/>
      <c r="E2313" s="36"/>
      <c r="F2313" s="36"/>
      <c r="G2313" s="36"/>
      <c r="H2313" s="36"/>
      <c r="I2313" s="36"/>
    </row>
    <row r="2314" spans="3:9">
      <c r="C2314" s="36"/>
      <c r="D2314" s="36"/>
      <c r="E2314" s="36"/>
      <c r="F2314" s="36"/>
      <c r="G2314" s="36"/>
      <c r="H2314" s="36"/>
      <c r="I2314" s="36"/>
    </row>
    <row r="2315" spans="3:9">
      <c r="C2315" s="36"/>
      <c r="D2315" s="36"/>
      <c r="E2315" s="36"/>
      <c r="F2315" s="36"/>
      <c r="G2315" s="36"/>
      <c r="H2315" s="36"/>
      <c r="I2315" s="36"/>
    </row>
    <row r="2316" spans="3:9">
      <c r="C2316" s="36"/>
      <c r="D2316" s="36"/>
      <c r="E2316" s="36"/>
      <c r="F2316" s="36"/>
      <c r="G2316" s="36"/>
      <c r="H2316" s="36"/>
      <c r="I2316" s="36"/>
    </row>
    <row r="2318" spans="2:9">
      <c r="B2318" s="35" t="s">
        <v>839</v>
      </c>
      <c r="C2318" s="36"/>
      <c r="D2318" s="36"/>
      <c r="E2318" s="36"/>
      <c r="F2318" s="36"/>
      <c r="G2318" s="36"/>
      <c r="H2318" s="36"/>
      <c r="I2318" s="36"/>
    </row>
    <row r="2319" spans="3:9">
      <c r="C2319" s="36"/>
      <c r="D2319" s="36"/>
      <c r="E2319" s="36"/>
      <c r="F2319" s="36"/>
      <c r="G2319" s="36"/>
      <c r="H2319" s="36"/>
      <c r="I2319" s="36"/>
    </row>
    <row r="2320" spans="3:9">
      <c r="C2320" s="36"/>
      <c r="D2320" s="36"/>
      <c r="E2320" s="36"/>
      <c r="F2320" s="36"/>
      <c r="G2320" s="36"/>
      <c r="H2320" s="36"/>
      <c r="I2320" s="36"/>
    </row>
    <row r="2321" spans="3:9">
      <c r="C2321" s="36"/>
      <c r="D2321" s="36"/>
      <c r="E2321" s="36"/>
      <c r="F2321" s="36"/>
      <c r="G2321" s="36"/>
      <c r="H2321" s="36"/>
      <c r="I2321" s="36"/>
    </row>
    <row r="2322" spans="3:9">
      <c r="C2322" s="36"/>
      <c r="D2322" s="36"/>
      <c r="E2322" s="36"/>
      <c r="F2322" s="36"/>
      <c r="G2322" s="36"/>
      <c r="H2322" s="36"/>
      <c r="I2322" s="36"/>
    </row>
    <row r="2323" spans="3:9">
      <c r="C2323" s="36"/>
      <c r="D2323" s="36"/>
      <c r="E2323" s="36"/>
      <c r="F2323" s="36"/>
      <c r="G2323" s="36"/>
      <c r="H2323" s="36"/>
      <c r="I2323" s="36"/>
    </row>
    <row r="2324" spans="3:9">
      <c r="C2324" s="36"/>
      <c r="D2324" s="36"/>
      <c r="E2324" s="36"/>
      <c r="F2324" s="36"/>
      <c r="G2324" s="36"/>
      <c r="H2324" s="36"/>
      <c r="I2324" s="36"/>
    </row>
    <row r="2325" spans="3:9">
      <c r="C2325" s="36"/>
      <c r="D2325" s="36"/>
      <c r="E2325" s="36"/>
      <c r="F2325" s="36"/>
      <c r="G2325" s="36"/>
      <c r="H2325" s="36"/>
      <c r="I2325" s="36"/>
    </row>
    <row r="2326" spans="3:9">
      <c r="C2326" s="36"/>
      <c r="D2326" s="36"/>
      <c r="E2326" s="36"/>
      <c r="F2326" s="36"/>
      <c r="G2326" s="36"/>
      <c r="H2326" s="36"/>
      <c r="I2326" s="36"/>
    </row>
    <row r="2327" spans="3:9">
      <c r="C2327" s="36"/>
      <c r="D2327" s="36"/>
      <c r="E2327" s="36"/>
      <c r="F2327" s="36"/>
      <c r="G2327" s="36"/>
      <c r="H2327" s="36"/>
      <c r="I2327" s="36"/>
    </row>
    <row r="2328" spans="3:9">
      <c r="C2328" s="36"/>
      <c r="D2328" s="36"/>
      <c r="E2328" s="36"/>
      <c r="F2328" s="36"/>
      <c r="G2328" s="36"/>
      <c r="H2328" s="36"/>
      <c r="I2328" s="36"/>
    </row>
    <row r="2330" spans="2:9">
      <c r="B2330" s="35" t="s">
        <v>840</v>
      </c>
      <c r="C2330" s="36"/>
      <c r="D2330" s="36"/>
      <c r="E2330" s="36"/>
      <c r="F2330" s="36"/>
      <c r="G2330" s="36"/>
      <c r="H2330" s="36"/>
      <c r="I2330" s="36"/>
    </row>
    <row r="2331" spans="3:9">
      <c r="C2331" s="36"/>
      <c r="D2331" s="36"/>
      <c r="E2331" s="36"/>
      <c r="F2331" s="36"/>
      <c r="G2331" s="36"/>
      <c r="H2331" s="36"/>
      <c r="I2331" s="36"/>
    </row>
    <row r="2332" spans="3:9">
      <c r="C2332" s="36"/>
      <c r="D2332" s="36"/>
      <c r="E2332" s="36"/>
      <c r="F2332" s="36"/>
      <c r="G2332" s="36"/>
      <c r="H2332" s="36"/>
      <c r="I2332" s="36"/>
    </row>
    <row r="2333" spans="3:9">
      <c r="C2333" s="36"/>
      <c r="D2333" s="36"/>
      <c r="E2333" s="36"/>
      <c r="F2333" s="36"/>
      <c r="G2333" s="36"/>
      <c r="H2333" s="36"/>
      <c r="I2333" s="36"/>
    </row>
    <row r="2334" spans="3:9">
      <c r="C2334" s="36"/>
      <c r="D2334" s="36"/>
      <c r="E2334" s="36"/>
      <c r="F2334" s="36"/>
      <c r="G2334" s="36"/>
      <c r="H2334" s="36"/>
      <c r="I2334" s="36"/>
    </row>
    <row r="2335" spans="3:9">
      <c r="C2335" s="36"/>
      <c r="D2335" s="36"/>
      <c r="E2335" s="36"/>
      <c r="F2335" s="36"/>
      <c r="G2335" s="36"/>
      <c r="H2335" s="36"/>
      <c r="I2335" s="36"/>
    </row>
    <row r="2336" spans="3:9">
      <c r="C2336" s="36"/>
      <c r="D2336" s="36"/>
      <c r="E2336" s="36"/>
      <c r="F2336" s="36"/>
      <c r="G2336" s="36"/>
      <c r="H2336" s="36"/>
      <c r="I2336" s="36"/>
    </row>
    <row r="2337" spans="3:9">
      <c r="C2337" s="36"/>
      <c r="D2337" s="36"/>
      <c r="E2337" s="36"/>
      <c r="F2337" s="36"/>
      <c r="G2337" s="36"/>
      <c r="H2337" s="36"/>
      <c r="I2337" s="36"/>
    </row>
    <row r="2338" spans="3:9">
      <c r="C2338" s="36"/>
      <c r="D2338" s="36"/>
      <c r="E2338" s="36"/>
      <c r="F2338" s="36"/>
      <c r="G2338" s="36"/>
      <c r="H2338" s="36"/>
      <c r="I2338" s="36"/>
    </row>
    <row r="2339" spans="3:9">
      <c r="C2339" s="36"/>
      <c r="D2339" s="36"/>
      <c r="E2339" s="36"/>
      <c r="F2339" s="36"/>
      <c r="G2339" s="36"/>
      <c r="H2339" s="36"/>
      <c r="I2339" s="36"/>
    </row>
    <row r="2340" spans="3:9">
      <c r="C2340" s="36"/>
      <c r="D2340" s="36"/>
      <c r="E2340" s="36"/>
      <c r="F2340" s="36"/>
      <c r="G2340" s="36"/>
      <c r="H2340" s="36"/>
      <c r="I2340" s="36"/>
    </row>
    <row r="2342" spans="2:9">
      <c r="B2342" s="35" t="s">
        <v>846</v>
      </c>
      <c r="C2342" s="36"/>
      <c r="D2342" s="36"/>
      <c r="E2342" s="36"/>
      <c r="F2342" s="36"/>
      <c r="G2342" s="36"/>
      <c r="H2342" s="36"/>
      <c r="I2342" s="36"/>
    </row>
    <row r="2343" spans="3:9">
      <c r="C2343" s="36"/>
      <c r="D2343" s="36"/>
      <c r="E2343" s="36"/>
      <c r="F2343" s="36"/>
      <c r="G2343" s="36"/>
      <c r="H2343" s="36"/>
      <c r="I2343" s="36"/>
    </row>
    <row r="2344" spans="3:9">
      <c r="C2344" s="36"/>
      <c r="D2344" s="36"/>
      <c r="E2344" s="36"/>
      <c r="F2344" s="36"/>
      <c r="G2344" s="36"/>
      <c r="H2344" s="36"/>
      <c r="I2344" s="36"/>
    </row>
    <row r="2345" spans="3:9">
      <c r="C2345" s="36"/>
      <c r="D2345" s="36"/>
      <c r="E2345" s="36"/>
      <c r="F2345" s="36"/>
      <c r="G2345" s="36"/>
      <c r="H2345" s="36"/>
      <c r="I2345" s="36"/>
    </row>
    <row r="2346" spans="3:9">
      <c r="C2346" s="36"/>
      <c r="D2346" s="36"/>
      <c r="E2346" s="36"/>
      <c r="F2346" s="36"/>
      <c r="G2346" s="36"/>
      <c r="H2346" s="36"/>
      <c r="I2346" s="36"/>
    </row>
    <row r="2347" spans="3:9">
      <c r="C2347" s="36"/>
      <c r="D2347" s="36"/>
      <c r="E2347" s="36"/>
      <c r="F2347" s="36"/>
      <c r="G2347" s="36"/>
      <c r="H2347" s="36"/>
      <c r="I2347" s="36"/>
    </row>
    <row r="2348" spans="3:9">
      <c r="C2348" s="36"/>
      <c r="D2348" s="36"/>
      <c r="E2348" s="36"/>
      <c r="F2348" s="36"/>
      <c r="G2348" s="36"/>
      <c r="H2348" s="36"/>
      <c r="I2348" s="36"/>
    </row>
    <row r="2349" spans="3:9">
      <c r="C2349" s="36"/>
      <c r="D2349" s="36"/>
      <c r="E2349" s="36"/>
      <c r="F2349" s="36"/>
      <c r="G2349" s="36"/>
      <c r="H2349" s="36"/>
      <c r="I2349" s="36"/>
    </row>
    <row r="2350" spans="3:9">
      <c r="C2350" s="36"/>
      <c r="D2350" s="36"/>
      <c r="E2350" s="36"/>
      <c r="F2350" s="36"/>
      <c r="G2350" s="36"/>
      <c r="H2350" s="36"/>
      <c r="I2350" s="36"/>
    </row>
    <row r="2351" spans="3:9">
      <c r="C2351" s="36"/>
      <c r="D2351" s="36"/>
      <c r="E2351" s="36"/>
      <c r="F2351" s="36"/>
      <c r="G2351" s="36"/>
      <c r="H2351" s="36"/>
      <c r="I2351" s="36"/>
    </row>
    <row r="2352" spans="3:9">
      <c r="C2352" s="36"/>
      <c r="D2352" s="36"/>
      <c r="E2352" s="36"/>
      <c r="F2352" s="36"/>
      <c r="G2352" s="36"/>
      <c r="H2352" s="36"/>
      <c r="I2352" s="36"/>
    </row>
    <row r="2354" spans="2:9">
      <c r="B2354" s="35" t="s">
        <v>850</v>
      </c>
      <c r="C2354" s="36"/>
      <c r="D2354" s="36"/>
      <c r="E2354" s="36"/>
      <c r="F2354" s="36"/>
      <c r="G2354" s="36"/>
      <c r="H2354" s="36"/>
      <c r="I2354" s="36"/>
    </row>
    <row r="2355" spans="3:9">
      <c r="C2355" s="36"/>
      <c r="D2355" s="36"/>
      <c r="E2355" s="36"/>
      <c r="F2355" s="36"/>
      <c r="G2355" s="36"/>
      <c r="H2355" s="36"/>
      <c r="I2355" s="36"/>
    </row>
    <row r="2356" spans="3:9">
      <c r="C2356" s="36"/>
      <c r="D2356" s="36"/>
      <c r="E2356" s="36"/>
      <c r="F2356" s="36"/>
      <c r="G2356" s="36"/>
      <c r="H2356" s="36"/>
      <c r="I2356" s="36"/>
    </row>
    <row r="2357" spans="3:9">
      <c r="C2357" s="36"/>
      <c r="D2357" s="36"/>
      <c r="E2357" s="36"/>
      <c r="F2357" s="36"/>
      <c r="G2357" s="36"/>
      <c r="H2357" s="36"/>
      <c r="I2357" s="36"/>
    </row>
    <row r="2358" spans="3:9">
      <c r="C2358" s="36"/>
      <c r="D2358" s="36"/>
      <c r="E2358" s="36"/>
      <c r="F2358" s="36"/>
      <c r="G2358" s="36"/>
      <c r="H2358" s="36"/>
      <c r="I2358" s="36"/>
    </row>
    <row r="2359" spans="3:9">
      <c r="C2359" s="36"/>
      <c r="D2359" s="36"/>
      <c r="E2359" s="36"/>
      <c r="F2359" s="36"/>
      <c r="G2359" s="36"/>
      <c r="H2359" s="36"/>
      <c r="I2359" s="36"/>
    </row>
    <row r="2360" spans="3:9">
      <c r="C2360" s="36"/>
      <c r="D2360" s="36"/>
      <c r="E2360" s="36"/>
      <c r="F2360" s="36"/>
      <c r="G2360" s="36"/>
      <c r="H2360" s="36"/>
      <c r="I2360" s="36"/>
    </row>
    <row r="2361" spans="3:9">
      <c r="C2361" s="36"/>
      <c r="D2361" s="36"/>
      <c r="E2361" s="36"/>
      <c r="F2361" s="36"/>
      <c r="G2361" s="36"/>
      <c r="H2361" s="36"/>
      <c r="I2361" s="36"/>
    </row>
    <row r="2362" spans="3:9">
      <c r="C2362" s="36"/>
      <c r="D2362" s="36"/>
      <c r="E2362" s="36"/>
      <c r="F2362" s="36"/>
      <c r="G2362" s="36"/>
      <c r="H2362" s="36"/>
      <c r="I2362" s="36"/>
    </row>
    <row r="2363" spans="3:9">
      <c r="C2363" s="36"/>
      <c r="D2363" s="36"/>
      <c r="E2363" s="36"/>
      <c r="F2363" s="36"/>
      <c r="G2363" s="36"/>
      <c r="H2363" s="36"/>
      <c r="I2363" s="36"/>
    </row>
    <row r="2364" spans="3:9">
      <c r="C2364" s="36"/>
      <c r="D2364" s="36"/>
      <c r="E2364" s="36"/>
      <c r="F2364" s="36"/>
      <c r="G2364" s="36"/>
      <c r="H2364" s="36"/>
      <c r="I2364" s="36"/>
    </row>
    <row r="2366" spans="2:9">
      <c r="B2366" s="35" t="s">
        <v>853</v>
      </c>
      <c r="C2366" s="36"/>
      <c r="D2366" s="36"/>
      <c r="E2366" s="36"/>
      <c r="F2366" s="36"/>
      <c r="G2366" s="36"/>
      <c r="H2366" s="36"/>
      <c r="I2366" s="36"/>
    </row>
    <row r="2367" spans="3:9">
      <c r="C2367" s="36"/>
      <c r="D2367" s="36"/>
      <c r="E2367" s="36"/>
      <c r="F2367" s="36"/>
      <c r="G2367" s="36"/>
      <c r="H2367" s="36"/>
      <c r="I2367" s="36"/>
    </row>
    <row r="2368" spans="3:9">
      <c r="C2368" s="36"/>
      <c r="D2368" s="36"/>
      <c r="E2368" s="36"/>
      <c r="F2368" s="36"/>
      <c r="G2368" s="36"/>
      <c r="H2368" s="36"/>
      <c r="I2368" s="36"/>
    </row>
    <row r="2369" spans="3:9">
      <c r="C2369" s="36"/>
      <c r="D2369" s="36"/>
      <c r="E2369" s="36"/>
      <c r="F2369" s="36"/>
      <c r="G2369" s="36"/>
      <c r="H2369" s="36"/>
      <c r="I2369" s="36"/>
    </row>
    <row r="2370" spans="3:9">
      <c r="C2370" s="36"/>
      <c r="D2370" s="36"/>
      <c r="E2370" s="36"/>
      <c r="F2370" s="36"/>
      <c r="G2370" s="36"/>
      <c r="H2370" s="36"/>
      <c r="I2370" s="36"/>
    </row>
    <row r="2371" spans="3:9">
      <c r="C2371" s="36"/>
      <c r="D2371" s="36"/>
      <c r="E2371" s="36"/>
      <c r="F2371" s="36"/>
      <c r="G2371" s="36"/>
      <c r="H2371" s="36"/>
      <c r="I2371" s="36"/>
    </row>
    <row r="2372" spans="3:9">
      <c r="C2372" s="36"/>
      <c r="D2372" s="36"/>
      <c r="E2372" s="36"/>
      <c r="F2372" s="36"/>
      <c r="G2372" s="36"/>
      <c r="H2372" s="36"/>
      <c r="I2372" s="36"/>
    </row>
    <row r="2373" spans="3:9">
      <c r="C2373" s="36"/>
      <c r="D2373" s="36"/>
      <c r="E2373" s="36"/>
      <c r="F2373" s="36"/>
      <c r="G2373" s="36"/>
      <c r="H2373" s="36"/>
      <c r="I2373" s="36"/>
    </row>
    <row r="2374" spans="3:9">
      <c r="C2374" s="36"/>
      <c r="D2374" s="36"/>
      <c r="E2374" s="36"/>
      <c r="F2374" s="36"/>
      <c r="G2374" s="36"/>
      <c r="H2374" s="36"/>
      <c r="I2374" s="36"/>
    </row>
    <row r="2375" spans="3:9">
      <c r="C2375" s="36"/>
      <c r="D2375" s="36"/>
      <c r="E2375" s="36"/>
      <c r="F2375" s="36"/>
      <c r="G2375" s="36"/>
      <c r="H2375" s="36"/>
      <c r="I2375" s="36"/>
    </row>
    <row r="2376" spans="3:9">
      <c r="C2376" s="36"/>
      <c r="D2376" s="36"/>
      <c r="E2376" s="36"/>
      <c r="F2376" s="36"/>
      <c r="G2376" s="36"/>
      <c r="H2376" s="36"/>
      <c r="I2376" s="36"/>
    </row>
    <row r="2378" spans="2:9">
      <c r="B2378" s="35" t="s">
        <v>856</v>
      </c>
      <c r="C2378" s="36"/>
      <c r="D2378" s="36"/>
      <c r="E2378" s="36"/>
      <c r="F2378" s="36"/>
      <c r="G2378" s="36"/>
      <c r="H2378" s="36"/>
      <c r="I2378" s="36"/>
    </row>
    <row r="2379" spans="3:9">
      <c r="C2379" s="36"/>
      <c r="D2379" s="36"/>
      <c r="E2379" s="36"/>
      <c r="F2379" s="36"/>
      <c r="G2379" s="36"/>
      <c r="H2379" s="36"/>
      <c r="I2379" s="36"/>
    </row>
    <row r="2380" spans="3:9">
      <c r="C2380" s="36"/>
      <c r="D2380" s="36"/>
      <c r="E2380" s="36"/>
      <c r="F2380" s="36"/>
      <c r="G2380" s="36"/>
      <c r="H2380" s="36"/>
      <c r="I2380" s="36"/>
    </row>
    <row r="2381" spans="3:9">
      <c r="C2381" s="36"/>
      <c r="D2381" s="36"/>
      <c r="E2381" s="36"/>
      <c r="F2381" s="36"/>
      <c r="G2381" s="36"/>
      <c r="H2381" s="36"/>
      <c r="I2381" s="36"/>
    </row>
    <row r="2382" spans="3:9">
      <c r="C2382" s="36"/>
      <c r="D2382" s="36"/>
      <c r="E2382" s="36"/>
      <c r="F2382" s="36"/>
      <c r="G2382" s="36"/>
      <c r="H2382" s="36"/>
      <c r="I2382" s="36"/>
    </row>
    <row r="2383" spans="3:9">
      <c r="C2383" s="36"/>
      <c r="D2383" s="36"/>
      <c r="E2383" s="36"/>
      <c r="F2383" s="36"/>
      <c r="G2383" s="36"/>
      <c r="H2383" s="36"/>
      <c r="I2383" s="36"/>
    </row>
    <row r="2384" spans="3:9">
      <c r="C2384" s="36"/>
      <c r="D2384" s="36"/>
      <c r="E2384" s="36"/>
      <c r="F2384" s="36"/>
      <c r="G2384" s="36"/>
      <c r="H2384" s="36"/>
      <c r="I2384" s="36"/>
    </row>
    <row r="2385" spans="3:9">
      <c r="C2385" s="36"/>
      <c r="D2385" s="36"/>
      <c r="E2385" s="36"/>
      <c r="F2385" s="36"/>
      <c r="G2385" s="36"/>
      <c r="H2385" s="36"/>
      <c r="I2385" s="36"/>
    </row>
    <row r="2386" spans="3:9">
      <c r="C2386" s="36"/>
      <c r="D2386" s="36"/>
      <c r="E2386" s="36"/>
      <c r="F2386" s="36"/>
      <c r="G2386" s="36"/>
      <c r="H2386" s="36"/>
      <c r="I2386" s="36"/>
    </row>
    <row r="2387" spans="3:9">
      <c r="C2387" s="36"/>
      <c r="D2387" s="36"/>
      <c r="E2387" s="36"/>
      <c r="F2387" s="36"/>
      <c r="G2387" s="36"/>
      <c r="H2387" s="36"/>
      <c r="I2387" s="36"/>
    </row>
    <row r="2388" spans="3:9">
      <c r="C2388" s="36"/>
      <c r="D2388" s="36"/>
      <c r="E2388" s="36"/>
      <c r="F2388" s="36"/>
      <c r="G2388" s="36"/>
      <c r="H2388" s="36"/>
      <c r="I2388" s="36"/>
    </row>
    <row r="2390" spans="2:9">
      <c r="B2390" s="35" t="s">
        <v>859</v>
      </c>
      <c r="C2390" s="36"/>
      <c r="D2390" s="36"/>
      <c r="E2390" s="36"/>
      <c r="F2390" s="36"/>
      <c r="G2390" s="36"/>
      <c r="H2390" s="36"/>
      <c r="I2390" s="36"/>
    </row>
    <row r="2391" spans="3:9">
      <c r="C2391" s="36"/>
      <c r="D2391" s="36"/>
      <c r="E2391" s="36"/>
      <c r="F2391" s="36"/>
      <c r="G2391" s="36"/>
      <c r="H2391" s="36"/>
      <c r="I2391" s="36"/>
    </row>
    <row r="2392" spans="3:9">
      <c r="C2392" s="36"/>
      <c r="D2392" s="36"/>
      <c r="E2392" s="36"/>
      <c r="F2392" s="36"/>
      <c r="G2392" s="36"/>
      <c r="H2392" s="36"/>
      <c r="I2392" s="36"/>
    </row>
    <row r="2393" spans="3:9">
      <c r="C2393" s="36"/>
      <c r="D2393" s="36"/>
      <c r="E2393" s="36"/>
      <c r="F2393" s="36"/>
      <c r="G2393" s="36"/>
      <c r="H2393" s="36"/>
      <c r="I2393" s="36"/>
    </row>
    <row r="2394" spans="3:9">
      <c r="C2394" s="36"/>
      <c r="D2394" s="36"/>
      <c r="E2394" s="36"/>
      <c r="F2394" s="36"/>
      <c r="G2394" s="36"/>
      <c r="H2394" s="36"/>
      <c r="I2394" s="36"/>
    </row>
    <row r="2395" spans="3:9">
      <c r="C2395" s="36"/>
      <c r="D2395" s="36"/>
      <c r="E2395" s="36"/>
      <c r="F2395" s="36"/>
      <c r="G2395" s="36"/>
      <c r="H2395" s="36"/>
      <c r="I2395" s="36"/>
    </row>
    <row r="2396" spans="3:9">
      <c r="C2396" s="36"/>
      <c r="D2396" s="36"/>
      <c r="E2396" s="36"/>
      <c r="F2396" s="36"/>
      <c r="G2396" s="36"/>
      <c r="H2396" s="36"/>
      <c r="I2396" s="36"/>
    </row>
    <row r="2397" spans="3:9">
      <c r="C2397" s="36"/>
      <c r="D2397" s="36"/>
      <c r="E2397" s="36"/>
      <c r="F2397" s="36"/>
      <c r="G2397" s="36"/>
      <c r="H2397" s="36"/>
      <c r="I2397" s="36"/>
    </row>
    <row r="2398" spans="3:9">
      <c r="C2398" s="36"/>
      <c r="D2398" s="36"/>
      <c r="E2398" s="36"/>
      <c r="F2398" s="36"/>
      <c r="G2398" s="36"/>
      <c r="H2398" s="36"/>
      <c r="I2398" s="36"/>
    </row>
    <row r="2399" spans="3:9">
      <c r="C2399" s="36"/>
      <c r="D2399" s="36"/>
      <c r="E2399" s="36"/>
      <c r="F2399" s="36"/>
      <c r="G2399" s="36"/>
      <c r="H2399" s="36"/>
      <c r="I2399" s="36"/>
    </row>
    <row r="2400" spans="3:9">
      <c r="C2400" s="36"/>
      <c r="D2400" s="36"/>
      <c r="E2400" s="36"/>
      <c r="F2400" s="36"/>
      <c r="G2400" s="36"/>
      <c r="H2400" s="36"/>
      <c r="I2400" s="36"/>
    </row>
    <row r="2402" spans="2:9">
      <c r="B2402" s="35" t="s">
        <v>861</v>
      </c>
      <c r="C2402" s="36"/>
      <c r="D2402" s="36"/>
      <c r="E2402" s="36"/>
      <c r="F2402" s="36"/>
      <c r="G2402" s="36"/>
      <c r="H2402" s="36"/>
      <c r="I2402" s="36"/>
    </row>
    <row r="2403" spans="3:9">
      <c r="C2403" s="36"/>
      <c r="D2403" s="36"/>
      <c r="E2403" s="36"/>
      <c r="F2403" s="36"/>
      <c r="G2403" s="36"/>
      <c r="H2403" s="36"/>
      <c r="I2403" s="36"/>
    </row>
    <row r="2404" spans="3:9">
      <c r="C2404" s="36"/>
      <c r="D2404" s="36"/>
      <c r="E2404" s="36"/>
      <c r="F2404" s="36"/>
      <c r="G2404" s="36"/>
      <c r="H2404" s="36"/>
      <c r="I2404" s="36"/>
    </row>
    <row r="2405" spans="3:9">
      <c r="C2405" s="36"/>
      <c r="D2405" s="36"/>
      <c r="E2405" s="36"/>
      <c r="F2405" s="36"/>
      <c r="G2405" s="36"/>
      <c r="H2405" s="36"/>
      <c r="I2405" s="36"/>
    </row>
    <row r="2406" spans="3:9">
      <c r="C2406" s="36"/>
      <c r="D2406" s="36"/>
      <c r="E2406" s="36"/>
      <c r="F2406" s="36"/>
      <c r="G2406" s="36"/>
      <c r="H2406" s="36"/>
      <c r="I2406" s="36"/>
    </row>
    <row r="2407" spans="3:9">
      <c r="C2407" s="36"/>
      <c r="D2407" s="36"/>
      <c r="E2407" s="36"/>
      <c r="F2407" s="36"/>
      <c r="G2407" s="36"/>
      <c r="H2407" s="36"/>
      <c r="I2407" s="36"/>
    </row>
    <row r="2408" spans="3:9">
      <c r="C2408" s="36"/>
      <c r="D2408" s="36"/>
      <c r="E2408" s="36"/>
      <c r="F2408" s="36"/>
      <c r="G2408" s="36"/>
      <c r="H2408" s="36"/>
      <c r="I2408" s="36"/>
    </row>
    <row r="2409" spans="3:9">
      <c r="C2409" s="36"/>
      <c r="D2409" s="36"/>
      <c r="E2409" s="36"/>
      <c r="F2409" s="36"/>
      <c r="G2409" s="36"/>
      <c r="H2409" s="36"/>
      <c r="I2409" s="36"/>
    </row>
    <row r="2410" spans="3:9">
      <c r="C2410" s="36"/>
      <c r="D2410" s="36"/>
      <c r="E2410" s="36"/>
      <c r="F2410" s="36"/>
      <c r="G2410" s="36"/>
      <c r="H2410" s="36"/>
      <c r="I2410" s="36"/>
    </row>
    <row r="2411" spans="3:9">
      <c r="C2411" s="36"/>
      <c r="D2411" s="36"/>
      <c r="E2411" s="36"/>
      <c r="F2411" s="36"/>
      <c r="G2411" s="36"/>
      <c r="H2411" s="36"/>
      <c r="I2411" s="36"/>
    </row>
    <row r="2412" spans="3:9">
      <c r="C2412" s="36"/>
      <c r="D2412" s="36"/>
      <c r="E2412" s="36"/>
      <c r="F2412" s="36"/>
      <c r="G2412" s="36"/>
      <c r="H2412" s="36"/>
      <c r="I2412" s="36"/>
    </row>
    <row r="2414" spans="2:9">
      <c r="B2414" s="35" t="s">
        <v>864</v>
      </c>
      <c r="C2414" s="36"/>
      <c r="D2414" s="36"/>
      <c r="E2414" s="36"/>
      <c r="F2414" s="36"/>
      <c r="G2414" s="36"/>
      <c r="H2414" s="36"/>
      <c r="I2414" s="36"/>
    </row>
    <row r="2415" spans="3:9">
      <c r="C2415" s="36"/>
      <c r="D2415" s="36"/>
      <c r="E2415" s="36"/>
      <c r="F2415" s="36"/>
      <c r="G2415" s="36"/>
      <c r="H2415" s="36"/>
      <c r="I2415" s="36"/>
    </row>
    <row r="2416" spans="3:9">
      <c r="C2416" s="36"/>
      <c r="D2416" s="36"/>
      <c r="E2416" s="36"/>
      <c r="F2416" s="36"/>
      <c r="G2416" s="36"/>
      <c r="H2416" s="36"/>
      <c r="I2416" s="36"/>
    </row>
    <row r="2417" spans="3:9">
      <c r="C2417" s="36"/>
      <c r="D2417" s="36"/>
      <c r="E2417" s="36"/>
      <c r="F2417" s="36"/>
      <c r="G2417" s="36"/>
      <c r="H2417" s="36"/>
      <c r="I2417" s="36"/>
    </row>
    <row r="2418" spans="3:9">
      <c r="C2418" s="36"/>
      <c r="D2418" s="36"/>
      <c r="E2418" s="36"/>
      <c r="F2418" s="36"/>
      <c r="G2418" s="36"/>
      <c r="H2418" s="36"/>
      <c r="I2418" s="36"/>
    </row>
    <row r="2419" spans="3:9">
      <c r="C2419" s="36"/>
      <c r="D2419" s="36"/>
      <c r="E2419" s="36"/>
      <c r="F2419" s="36"/>
      <c r="G2419" s="36"/>
      <c r="H2419" s="36"/>
      <c r="I2419" s="36"/>
    </row>
    <row r="2420" spans="3:9">
      <c r="C2420" s="36"/>
      <c r="D2420" s="36"/>
      <c r="E2420" s="36"/>
      <c r="F2420" s="36"/>
      <c r="G2420" s="36"/>
      <c r="H2420" s="36"/>
      <c r="I2420" s="36"/>
    </row>
    <row r="2421" spans="3:9">
      <c r="C2421" s="36"/>
      <c r="D2421" s="36"/>
      <c r="E2421" s="36"/>
      <c r="F2421" s="36"/>
      <c r="G2421" s="36"/>
      <c r="H2421" s="36"/>
      <c r="I2421" s="36"/>
    </row>
    <row r="2422" spans="3:9">
      <c r="C2422" s="36"/>
      <c r="D2422" s="36"/>
      <c r="E2422" s="36"/>
      <c r="F2422" s="36"/>
      <c r="G2422" s="36"/>
      <c r="H2422" s="36"/>
      <c r="I2422" s="36"/>
    </row>
    <row r="2423" spans="3:9">
      <c r="C2423" s="36"/>
      <c r="D2423" s="36"/>
      <c r="E2423" s="36"/>
      <c r="F2423" s="36"/>
      <c r="G2423" s="36"/>
      <c r="H2423" s="36"/>
      <c r="I2423" s="36"/>
    </row>
    <row r="2424" spans="3:9">
      <c r="C2424" s="36"/>
      <c r="D2424" s="36"/>
      <c r="E2424" s="36"/>
      <c r="F2424" s="36"/>
      <c r="G2424" s="36"/>
      <c r="H2424" s="36"/>
      <c r="I2424" s="36"/>
    </row>
    <row r="2426" spans="2:9">
      <c r="B2426" s="35" t="s">
        <v>867</v>
      </c>
      <c r="C2426" s="36"/>
      <c r="D2426" s="36"/>
      <c r="E2426" s="36"/>
      <c r="F2426" s="36"/>
      <c r="G2426" s="36"/>
      <c r="H2426" s="36"/>
      <c r="I2426" s="36"/>
    </row>
    <row r="2427" spans="3:9">
      <c r="C2427" s="36"/>
      <c r="D2427" s="36"/>
      <c r="E2427" s="36"/>
      <c r="F2427" s="36"/>
      <c r="G2427" s="36"/>
      <c r="H2427" s="36"/>
      <c r="I2427" s="36"/>
    </row>
    <row r="2428" spans="3:9">
      <c r="C2428" s="36"/>
      <c r="D2428" s="36"/>
      <c r="E2428" s="36"/>
      <c r="F2428" s="36"/>
      <c r="G2428" s="36"/>
      <c r="H2428" s="36"/>
      <c r="I2428" s="36"/>
    </row>
    <row r="2429" spans="3:9">
      <c r="C2429" s="36"/>
      <c r="D2429" s="36"/>
      <c r="E2429" s="36"/>
      <c r="F2429" s="36"/>
      <c r="G2429" s="36"/>
      <c r="H2429" s="36"/>
      <c r="I2429" s="36"/>
    </row>
    <row r="2430" spans="3:9">
      <c r="C2430" s="36"/>
      <c r="D2430" s="36"/>
      <c r="E2430" s="36"/>
      <c r="F2430" s="36"/>
      <c r="G2430" s="36"/>
      <c r="H2430" s="36"/>
      <c r="I2430" s="36"/>
    </row>
    <row r="2431" spans="3:9">
      <c r="C2431" s="36"/>
      <c r="D2431" s="36"/>
      <c r="E2431" s="36"/>
      <c r="F2431" s="36"/>
      <c r="G2431" s="36"/>
      <c r="H2431" s="36"/>
      <c r="I2431" s="36"/>
    </row>
    <row r="2432" spans="3:9">
      <c r="C2432" s="36"/>
      <c r="D2432" s="36"/>
      <c r="E2432" s="36"/>
      <c r="F2432" s="36"/>
      <c r="G2432" s="36"/>
      <c r="H2432" s="36"/>
      <c r="I2432" s="36"/>
    </row>
    <row r="2433" spans="3:9">
      <c r="C2433" s="36"/>
      <c r="D2433" s="36"/>
      <c r="E2433" s="36"/>
      <c r="F2433" s="36"/>
      <c r="G2433" s="36"/>
      <c r="H2433" s="36"/>
      <c r="I2433" s="36"/>
    </row>
    <row r="2434" spans="3:9">
      <c r="C2434" s="36"/>
      <c r="D2434" s="36"/>
      <c r="E2434" s="36"/>
      <c r="F2434" s="36"/>
      <c r="G2434" s="36"/>
      <c r="H2434" s="36"/>
      <c r="I2434" s="36"/>
    </row>
    <row r="2435" spans="3:9">
      <c r="C2435" s="36"/>
      <c r="D2435" s="36"/>
      <c r="E2435" s="36"/>
      <c r="F2435" s="36"/>
      <c r="G2435" s="36"/>
      <c r="H2435" s="36"/>
      <c r="I2435" s="36"/>
    </row>
    <row r="2436" spans="3:9">
      <c r="C2436" s="36"/>
      <c r="D2436" s="36"/>
      <c r="E2436" s="36"/>
      <c r="F2436" s="36"/>
      <c r="G2436" s="36"/>
      <c r="H2436" s="36"/>
      <c r="I2436" s="36"/>
    </row>
    <row r="2438" spans="2:9">
      <c r="B2438" s="35" t="s">
        <v>871</v>
      </c>
      <c r="C2438" s="36"/>
      <c r="D2438" s="36"/>
      <c r="E2438" s="36"/>
      <c r="F2438" s="36"/>
      <c r="G2438" s="36"/>
      <c r="H2438" s="36"/>
      <c r="I2438" s="36"/>
    </row>
    <row r="2439" spans="3:9">
      <c r="C2439" s="36"/>
      <c r="D2439" s="36"/>
      <c r="E2439" s="36"/>
      <c r="F2439" s="36"/>
      <c r="G2439" s="36"/>
      <c r="H2439" s="36"/>
      <c r="I2439" s="36"/>
    </row>
    <row r="2440" spans="3:9">
      <c r="C2440" s="36"/>
      <c r="D2440" s="36"/>
      <c r="E2440" s="36"/>
      <c r="F2440" s="36"/>
      <c r="G2440" s="36"/>
      <c r="H2440" s="36"/>
      <c r="I2440" s="36"/>
    </row>
    <row r="2441" spans="3:9">
      <c r="C2441" s="36"/>
      <c r="D2441" s="36"/>
      <c r="E2441" s="36"/>
      <c r="F2441" s="36"/>
      <c r="G2441" s="36"/>
      <c r="H2441" s="36"/>
      <c r="I2441" s="36"/>
    </row>
    <row r="2442" spans="3:9">
      <c r="C2442" s="36"/>
      <c r="D2442" s="36"/>
      <c r="E2442" s="36"/>
      <c r="F2442" s="36"/>
      <c r="G2442" s="36"/>
      <c r="H2442" s="36"/>
      <c r="I2442" s="36"/>
    </row>
    <row r="2443" spans="3:9">
      <c r="C2443" s="36"/>
      <c r="D2443" s="36"/>
      <c r="E2443" s="36"/>
      <c r="F2443" s="36"/>
      <c r="G2443" s="36"/>
      <c r="H2443" s="36"/>
      <c r="I2443" s="36"/>
    </row>
    <row r="2444" spans="3:9">
      <c r="C2444" s="36"/>
      <c r="D2444" s="36"/>
      <c r="E2444" s="36"/>
      <c r="F2444" s="36"/>
      <c r="G2444" s="36"/>
      <c r="H2444" s="36"/>
      <c r="I2444" s="36"/>
    </row>
    <row r="2445" spans="3:9">
      <c r="C2445" s="36"/>
      <c r="D2445" s="36"/>
      <c r="E2445" s="36"/>
      <c r="F2445" s="36"/>
      <c r="G2445" s="36"/>
      <c r="H2445" s="36"/>
      <c r="I2445" s="36"/>
    </row>
    <row r="2446" spans="3:9">
      <c r="C2446" s="36"/>
      <c r="D2446" s="36"/>
      <c r="E2446" s="36"/>
      <c r="F2446" s="36"/>
      <c r="G2446" s="36"/>
      <c r="H2446" s="36"/>
      <c r="I2446" s="36"/>
    </row>
    <row r="2447" spans="3:9">
      <c r="C2447" s="36"/>
      <c r="D2447" s="36"/>
      <c r="E2447" s="36"/>
      <c r="F2447" s="36"/>
      <c r="G2447" s="36"/>
      <c r="H2447" s="36"/>
      <c r="I2447" s="36"/>
    </row>
    <row r="2448" spans="3:9">
      <c r="C2448" s="36"/>
      <c r="D2448" s="36"/>
      <c r="E2448" s="36"/>
      <c r="F2448" s="36"/>
      <c r="G2448" s="36"/>
      <c r="H2448" s="36"/>
      <c r="I2448" s="36"/>
    </row>
    <row r="2450" spans="2:9">
      <c r="B2450" s="35" t="s">
        <v>877</v>
      </c>
      <c r="C2450" s="36"/>
      <c r="D2450" s="36"/>
      <c r="E2450" s="36"/>
      <c r="F2450" s="36"/>
      <c r="G2450" s="36"/>
      <c r="H2450" s="36"/>
      <c r="I2450" s="36"/>
    </row>
    <row r="2451" spans="3:9">
      <c r="C2451" s="36"/>
      <c r="D2451" s="36"/>
      <c r="E2451" s="36"/>
      <c r="F2451" s="36"/>
      <c r="G2451" s="36"/>
      <c r="H2451" s="36"/>
      <c r="I2451" s="36"/>
    </row>
    <row r="2452" spans="3:9">
      <c r="C2452" s="36"/>
      <c r="D2452" s="36"/>
      <c r="E2452" s="36"/>
      <c r="F2452" s="36"/>
      <c r="G2452" s="36"/>
      <c r="H2452" s="36"/>
      <c r="I2452" s="36"/>
    </row>
    <row r="2453" spans="3:9">
      <c r="C2453" s="36"/>
      <c r="D2453" s="36"/>
      <c r="E2453" s="36"/>
      <c r="F2453" s="36"/>
      <c r="G2453" s="36"/>
      <c r="H2453" s="36"/>
      <c r="I2453" s="36"/>
    </row>
    <row r="2454" spans="3:9">
      <c r="C2454" s="36"/>
      <c r="D2454" s="36"/>
      <c r="E2454" s="36"/>
      <c r="F2454" s="36"/>
      <c r="G2454" s="36"/>
      <c r="H2454" s="36"/>
      <c r="I2454" s="36"/>
    </row>
    <row r="2455" spans="3:9">
      <c r="C2455" s="36"/>
      <c r="D2455" s="36"/>
      <c r="E2455" s="36"/>
      <c r="F2455" s="36"/>
      <c r="G2455" s="36"/>
      <c r="H2455" s="36"/>
      <c r="I2455" s="36"/>
    </row>
    <row r="2456" spans="3:9">
      <c r="C2456" s="36"/>
      <c r="D2456" s="36"/>
      <c r="E2456" s="36"/>
      <c r="F2456" s="36"/>
      <c r="G2456" s="36"/>
      <c r="H2456" s="36"/>
      <c r="I2456" s="36"/>
    </row>
    <row r="2457" spans="3:9">
      <c r="C2457" s="36"/>
      <c r="D2457" s="36"/>
      <c r="E2457" s="36"/>
      <c r="F2457" s="36"/>
      <c r="G2457" s="36"/>
      <c r="H2457" s="36"/>
      <c r="I2457" s="36"/>
    </row>
    <row r="2458" spans="3:9">
      <c r="C2458" s="36"/>
      <c r="D2458" s="36"/>
      <c r="E2458" s="36"/>
      <c r="F2458" s="36"/>
      <c r="G2458" s="36"/>
      <c r="H2458" s="36"/>
      <c r="I2458" s="36"/>
    </row>
    <row r="2459" spans="3:9">
      <c r="C2459" s="36"/>
      <c r="D2459" s="36"/>
      <c r="E2459" s="36"/>
      <c r="F2459" s="36"/>
      <c r="G2459" s="36"/>
      <c r="H2459" s="36"/>
      <c r="I2459" s="36"/>
    </row>
    <row r="2460" spans="3:9">
      <c r="C2460" s="36"/>
      <c r="D2460" s="36"/>
      <c r="E2460" s="36"/>
      <c r="F2460" s="36"/>
      <c r="G2460" s="36"/>
      <c r="H2460" s="36"/>
      <c r="I2460" s="36"/>
    </row>
    <row r="2462" spans="2:9">
      <c r="B2462" s="35" t="s">
        <v>881</v>
      </c>
      <c r="C2462" s="36"/>
      <c r="D2462" s="36"/>
      <c r="E2462" s="36"/>
      <c r="F2462" s="36"/>
      <c r="G2462" s="36"/>
      <c r="H2462" s="36"/>
      <c r="I2462" s="36"/>
    </row>
    <row r="2463" spans="3:9">
      <c r="C2463" s="36"/>
      <c r="D2463" s="36"/>
      <c r="E2463" s="36"/>
      <c r="F2463" s="36"/>
      <c r="G2463" s="36"/>
      <c r="H2463" s="36"/>
      <c r="I2463" s="36"/>
    </row>
    <row r="2464" spans="3:9">
      <c r="C2464" s="36"/>
      <c r="D2464" s="36"/>
      <c r="E2464" s="36"/>
      <c r="F2464" s="36"/>
      <c r="G2464" s="36"/>
      <c r="H2464" s="36"/>
      <c r="I2464" s="36"/>
    </row>
    <row r="2465" spans="3:9">
      <c r="C2465" s="36"/>
      <c r="D2465" s="36"/>
      <c r="E2465" s="36"/>
      <c r="F2465" s="36"/>
      <c r="G2465" s="36"/>
      <c r="H2465" s="36"/>
      <c r="I2465" s="36"/>
    </row>
    <row r="2466" spans="3:9">
      <c r="C2466" s="36"/>
      <c r="D2466" s="36"/>
      <c r="E2466" s="36"/>
      <c r="F2466" s="36"/>
      <c r="G2466" s="36"/>
      <c r="H2466" s="36"/>
      <c r="I2466" s="36"/>
    </row>
    <row r="2467" spans="3:9">
      <c r="C2467" s="36"/>
      <c r="D2467" s="36"/>
      <c r="E2467" s="36"/>
      <c r="F2467" s="36"/>
      <c r="G2467" s="36"/>
      <c r="H2467" s="36"/>
      <c r="I2467" s="36"/>
    </row>
    <row r="2468" spans="3:9">
      <c r="C2468" s="36"/>
      <c r="D2468" s="36"/>
      <c r="E2468" s="36"/>
      <c r="F2468" s="36"/>
      <c r="G2468" s="36"/>
      <c r="H2468" s="36"/>
      <c r="I2468" s="36"/>
    </row>
    <row r="2469" spans="3:9">
      <c r="C2469" s="36"/>
      <c r="D2469" s="36"/>
      <c r="E2469" s="36"/>
      <c r="F2469" s="36"/>
      <c r="G2469" s="36"/>
      <c r="H2469" s="36"/>
      <c r="I2469" s="36"/>
    </row>
    <row r="2470" spans="3:9">
      <c r="C2470" s="36"/>
      <c r="D2470" s="36"/>
      <c r="E2470" s="36"/>
      <c r="F2470" s="36"/>
      <c r="G2470" s="36"/>
      <c r="H2470" s="36"/>
      <c r="I2470" s="36"/>
    </row>
    <row r="2471" spans="3:9">
      <c r="C2471" s="36"/>
      <c r="D2471" s="36"/>
      <c r="E2471" s="36"/>
      <c r="F2471" s="36"/>
      <c r="G2471" s="36"/>
      <c r="H2471" s="36"/>
      <c r="I2471" s="36"/>
    </row>
    <row r="2472" spans="3:9">
      <c r="C2472" s="36"/>
      <c r="D2472" s="36"/>
      <c r="E2472" s="36"/>
      <c r="F2472" s="36"/>
      <c r="G2472" s="36"/>
      <c r="H2472" s="36"/>
      <c r="I2472" s="36"/>
    </row>
    <row r="2474" spans="2:9">
      <c r="B2474" s="35" t="s">
        <v>886</v>
      </c>
      <c r="C2474" s="36"/>
      <c r="D2474" s="36"/>
      <c r="E2474" s="36"/>
      <c r="F2474" s="36"/>
      <c r="G2474" s="36"/>
      <c r="H2474" s="36"/>
      <c r="I2474" s="36"/>
    </row>
    <row r="2475" spans="3:9">
      <c r="C2475" s="36"/>
      <c r="D2475" s="36"/>
      <c r="E2475" s="36"/>
      <c r="F2475" s="36"/>
      <c r="G2475" s="36"/>
      <c r="H2475" s="36"/>
      <c r="I2475" s="36"/>
    </row>
    <row r="2476" spans="3:9">
      <c r="C2476" s="36"/>
      <c r="D2476" s="36"/>
      <c r="E2476" s="36"/>
      <c r="F2476" s="36"/>
      <c r="G2476" s="36"/>
      <c r="H2476" s="36"/>
      <c r="I2476" s="36"/>
    </row>
    <row r="2477" spans="3:9">
      <c r="C2477" s="36"/>
      <c r="D2477" s="36"/>
      <c r="E2477" s="36"/>
      <c r="F2477" s="36"/>
      <c r="G2477" s="36"/>
      <c r="H2477" s="36"/>
      <c r="I2477" s="36"/>
    </row>
    <row r="2478" spans="3:9">
      <c r="C2478" s="36"/>
      <c r="D2478" s="36"/>
      <c r="E2478" s="36"/>
      <c r="F2478" s="36"/>
      <c r="G2478" s="36"/>
      <c r="H2478" s="36"/>
      <c r="I2478" s="36"/>
    </row>
    <row r="2479" spans="3:9">
      <c r="C2479" s="36"/>
      <c r="D2479" s="36"/>
      <c r="E2479" s="36"/>
      <c r="F2479" s="36"/>
      <c r="G2479" s="36"/>
      <c r="H2479" s="36"/>
      <c r="I2479" s="36"/>
    </row>
    <row r="2480" spans="3:9">
      <c r="C2480" s="36"/>
      <c r="D2480" s="36"/>
      <c r="E2480" s="36"/>
      <c r="F2480" s="36"/>
      <c r="G2480" s="36"/>
      <c r="H2480" s="36"/>
      <c r="I2480" s="36"/>
    </row>
    <row r="2481" spans="3:9">
      <c r="C2481" s="36"/>
      <c r="D2481" s="36"/>
      <c r="E2481" s="36"/>
      <c r="F2481" s="36"/>
      <c r="G2481" s="36"/>
      <c r="H2481" s="36"/>
      <c r="I2481" s="36"/>
    </row>
    <row r="2482" spans="3:9">
      <c r="C2482" s="36"/>
      <c r="D2482" s="36"/>
      <c r="E2482" s="36"/>
      <c r="F2482" s="36"/>
      <c r="G2482" s="36"/>
      <c r="H2482" s="36"/>
      <c r="I2482" s="36"/>
    </row>
    <row r="2483" spans="3:9">
      <c r="C2483" s="36"/>
      <c r="D2483" s="36"/>
      <c r="E2483" s="36"/>
      <c r="F2483" s="36"/>
      <c r="G2483" s="36"/>
      <c r="H2483" s="36"/>
      <c r="I2483" s="36"/>
    </row>
    <row r="2484" spans="3:9">
      <c r="C2484" s="36"/>
      <c r="D2484" s="36"/>
      <c r="E2484" s="36"/>
      <c r="F2484" s="36"/>
      <c r="G2484" s="36"/>
      <c r="H2484" s="36"/>
      <c r="I2484" s="36"/>
    </row>
    <row r="2486" spans="2:9">
      <c r="B2486" s="35" t="s">
        <v>891</v>
      </c>
      <c r="C2486" s="36"/>
      <c r="D2486" s="36"/>
      <c r="E2486" s="36"/>
      <c r="F2486" s="36"/>
      <c r="G2486" s="36"/>
      <c r="H2486" s="36"/>
      <c r="I2486" s="36"/>
    </row>
    <row r="2487" spans="3:9">
      <c r="C2487" s="36"/>
      <c r="D2487" s="36"/>
      <c r="E2487" s="36"/>
      <c r="F2487" s="36"/>
      <c r="G2487" s="36"/>
      <c r="H2487" s="36"/>
      <c r="I2487" s="36"/>
    </row>
    <row r="2488" spans="3:9">
      <c r="C2488" s="36"/>
      <c r="D2488" s="36"/>
      <c r="E2488" s="36"/>
      <c r="F2488" s="36"/>
      <c r="G2488" s="36"/>
      <c r="H2488" s="36"/>
      <c r="I2488" s="36"/>
    </row>
    <row r="2489" spans="3:9">
      <c r="C2489" s="36"/>
      <c r="D2489" s="36"/>
      <c r="E2489" s="36"/>
      <c r="F2489" s="36"/>
      <c r="G2489" s="36"/>
      <c r="H2489" s="36"/>
      <c r="I2489" s="36"/>
    </row>
    <row r="2490" spans="3:9">
      <c r="C2490" s="36"/>
      <c r="D2490" s="36"/>
      <c r="E2490" s="36"/>
      <c r="F2490" s="36"/>
      <c r="G2490" s="36"/>
      <c r="H2490" s="36"/>
      <c r="I2490" s="36"/>
    </row>
    <row r="2491" spans="3:9">
      <c r="C2491" s="36"/>
      <c r="D2491" s="36"/>
      <c r="E2491" s="36"/>
      <c r="F2491" s="36"/>
      <c r="G2491" s="36"/>
      <c r="H2491" s="36"/>
      <c r="I2491" s="36"/>
    </row>
    <row r="2492" spans="3:9">
      <c r="C2492" s="36"/>
      <c r="D2492" s="36"/>
      <c r="E2492" s="36"/>
      <c r="F2492" s="36"/>
      <c r="G2492" s="36"/>
      <c r="H2492" s="36"/>
      <c r="I2492" s="36"/>
    </row>
    <row r="2493" spans="3:9">
      <c r="C2493" s="36"/>
      <c r="D2493" s="36"/>
      <c r="E2493" s="36"/>
      <c r="F2493" s="36"/>
      <c r="G2493" s="36"/>
      <c r="H2493" s="36"/>
      <c r="I2493" s="36"/>
    </row>
    <row r="2494" spans="3:9">
      <c r="C2494" s="36"/>
      <c r="D2494" s="36"/>
      <c r="E2494" s="36"/>
      <c r="F2494" s="36"/>
      <c r="G2494" s="36"/>
      <c r="H2494" s="36"/>
      <c r="I2494" s="36"/>
    </row>
    <row r="2495" spans="3:9">
      <c r="C2495" s="36"/>
      <c r="D2495" s="36"/>
      <c r="E2495" s="36"/>
      <c r="F2495" s="36"/>
      <c r="G2495" s="36"/>
      <c r="H2495" s="36"/>
      <c r="I2495" s="36"/>
    </row>
    <row r="2496" spans="3:9">
      <c r="C2496" s="36"/>
      <c r="D2496" s="36"/>
      <c r="E2496" s="36"/>
      <c r="F2496" s="36"/>
      <c r="G2496" s="36"/>
      <c r="H2496" s="36"/>
      <c r="I2496" s="36"/>
    </row>
    <row r="2498" spans="2:9">
      <c r="B2498" s="35" t="s">
        <v>894</v>
      </c>
      <c r="C2498" s="36"/>
      <c r="D2498" s="36"/>
      <c r="E2498" s="36"/>
      <c r="F2498" s="36"/>
      <c r="G2498" s="36"/>
      <c r="H2498" s="36"/>
      <c r="I2498" s="36"/>
    </row>
    <row r="2499" spans="3:9">
      <c r="C2499" s="36"/>
      <c r="D2499" s="36"/>
      <c r="E2499" s="36"/>
      <c r="F2499" s="36"/>
      <c r="G2499" s="36"/>
      <c r="H2499" s="36"/>
      <c r="I2499" s="36"/>
    </row>
    <row r="2500" spans="3:9">
      <c r="C2500" s="36"/>
      <c r="D2500" s="36"/>
      <c r="E2500" s="36"/>
      <c r="F2500" s="36"/>
      <c r="G2500" s="36"/>
      <c r="H2500" s="36"/>
      <c r="I2500" s="36"/>
    </row>
    <row r="2501" spans="3:9">
      <c r="C2501" s="36"/>
      <c r="D2501" s="36"/>
      <c r="E2501" s="36"/>
      <c r="F2501" s="36"/>
      <c r="G2501" s="36"/>
      <c r="H2501" s="36"/>
      <c r="I2501" s="36"/>
    </row>
    <row r="2502" spans="3:9">
      <c r="C2502" s="36"/>
      <c r="D2502" s="36"/>
      <c r="E2502" s="36"/>
      <c r="F2502" s="36"/>
      <c r="G2502" s="36"/>
      <c r="H2502" s="36"/>
      <c r="I2502" s="36"/>
    </row>
    <row r="2503" spans="3:9">
      <c r="C2503" s="36"/>
      <c r="D2503" s="36"/>
      <c r="E2503" s="36"/>
      <c r="F2503" s="36"/>
      <c r="G2503" s="36"/>
      <c r="H2503" s="36"/>
      <c r="I2503" s="36"/>
    </row>
    <row r="2504" spans="3:9">
      <c r="C2504" s="36"/>
      <c r="D2504" s="36"/>
      <c r="E2504" s="36"/>
      <c r="F2504" s="36"/>
      <c r="G2504" s="36"/>
      <c r="H2504" s="36"/>
      <c r="I2504" s="36"/>
    </row>
    <row r="2505" spans="3:9">
      <c r="C2505" s="36"/>
      <c r="D2505" s="36"/>
      <c r="E2505" s="36"/>
      <c r="F2505" s="36"/>
      <c r="G2505" s="36"/>
      <c r="H2505" s="36"/>
      <c r="I2505" s="36"/>
    </row>
    <row r="2506" spans="3:9">
      <c r="C2506" s="36"/>
      <c r="D2506" s="36"/>
      <c r="E2506" s="36"/>
      <c r="F2506" s="36"/>
      <c r="G2506" s="36"/>
      <c r="H2506" s="36"/>
      <c r="I2506" s="36"/>
    </row>
    <row r="2507" spans="3:9">
      <c r="C2507" s="36"/>
      <c r="D2507" s="36"/>
      <c r="E2507" s="36"/>
      <c r="F2507" s="36"/>
      <c r="G2507" s="36"/>
      <c r="H2507" s="36"/>
      <c r="I2507" s="36"/>
    </row>
    <row r="2508" spans="3:9">
      <c r="C2508" s="36"/>
      <c r="D2508" s="36"/>
      <c r="E2508" s="36"/>
      <c r="F2508" s="36"/>
      <c r="G2508" s="36"/>
      <c r="H2508" s="36"/>
      <c r="I2508" s="36"/>
    </row>
    <row r="2510" spans="2:9">
      <c r="B2510" s="35" t="s">
        <v>897</v>
      </c>
      <c r="C2510" s="36"/>
      <c r="D2510" s="36"/>
      <c r="E2510" s="36"/>
      <c r="F2510" s="36"/>
      <c r="G2510" s="36"/>
      <c r="H2510" s="36"/>
      <c r="I2510" s="36"/>
    </row>
    <row r="2511" spans="3:9">
      <c r="C2511" s="36"/>
      <c r="D2511" s="36"/>
      <c r="E2511" s="36"/>
      <c r="F2511" s="36"/>
      <c r="G2511" s="36"/>
      <c r="H2511" s="36"/>
      <c r="I2511" s="36"/>
    </row>
    <row r="2512" spans="3:9">
      <c r="C2512" s="36"/>
      <c r="D2512" s="36"/>
      <c r="E2512" s="36"/>
      <c r="F2512" s="36"/>
      <c r="G2512" s="36"/>
      <c r="H2512" s="36"/>
      <c r="I2512" s="36"/>
    </row>
    <row r="2513" spans="3:9">
      <c r="C2513" s="36"/>
      <c r="D2513" s="36"/>
      <c r="E2513" s="36"/>
      <c r="F2513" s="36"/>
      <c r="G2513" s="36"/>
      <c r="H2513" s="36"/>
      <c r="I2513" s="36"/>
    </row>
    <row r="2514" spans="3:9">
      <c r="C2514" s="36"/>
      <c r="D2514" s="36"/>
      <c r="E2514" s="36"/>
      <c r="F2514" s="36"/>
      <c r="G2514" s="36"/>
      <c r="H2514" s="36"/>
      <c r="I2514" s="36"/>
    </row>
    <row r="2515" spans="3:9">
      <c r="C2515" s="36"/>
      <c r="D2515" s="36"/>
      <c r="E2515" s="36"/>
      <c r="F2515" s="36"/>
      <c r="G2515" s="36"/>
      <c r="H2515" s="36"/>
      <c r="I2515" s="36"/>
    </row>
    <row r="2516" spans="3:9">
      <c r="C2516" s="36"/>
      <c r="D2516" s="36"/>
      <c r="E2516" s="36"/>
      <c r="F2516" s="36"/>
      <c r="G2516" s="36"/>
      <c r="H2516" s="36"/>
      <c r="I2516" s="36"/>
    </row>
    <row r="2517" spans="3:9">
      <c r="C2517" s="36"/>
      <c r="D2517" s="36"/>
      <c r="E2517" s="36"/>
      <c r="F2517" s="36"/>
      <c r="G2517" s="36"/>
      <c r="H2517" s="36"/>
      <c r="I2517" s="36"/>
    </row>
    <row r="2518" spans="3:9">
      <c r="C2518" s="36"/>
      <c r="D2518" s="36"/>
      <c r="E2518" s="36"/>
      <c r="F2518" s="36"/>
      <c r="G2518" s="36"/>
      <c r="H2518" s="36"/>
      <c r="I2518" s="36"/>
    </row>
    <row r="2519" spans="3:9">
      <c r="C2519" s="36"/>
      <c r="D2519" s="36"/>
      <c r="E2519" s="36"/>
      <c r="F2519" s="36"/>
      <c r="G2519" s="36"/>
      <c r="H2519" s="36"/>
      <c r="I2519" s="36"/>
    </row>
    <row r="2520" spans="3:9">
      <c r="C2520" s="36"/>
      <c r="D2520" s="36"/>
      <c r="E2520" s="36"/>
      <c r="F2520" s="36"/>
      <c r="G2520" s="36"/>
      <c r="H2520" s="36"/>
      <c r="I2520" s="36"/>
    </row>
    <row r="2522" spans="2:9">
      <c r="B2522" s="35" t="s">
        <v>900</v>
      </c>
      <c r="C2522" s="36"/>
      <c r="D2522" s="36"/>
      <c r="E2522" s="36"/>
      <c r="F2522" s="36"/>
      <c r="G2522" s="36"/>
      <c r="H2522" s="36"/>
      <c r="I2522" s="36"/>
    </row>
    <row r="2523" spans="3:9">
      <c r="C2523" s="36"/>
      <c r="D2523" s="36"/>
      <c r="E2523" s="36"/>
      <c r="F2523" s="36"/>
      <c r="G2523" s="36"/>
      <c r="H2523" s="36"/>
      <c r="I2523" s="36"/>
    </row>
    <row r="2524" spans="3:9">
      <c r="C2524" s="36"/>
      <c r="D2524" s="36"/>
      <c r="E2524" s="36"/>
      <c r="F2524" s="36"/>
      <c r="G2524" s="36"/>
      <c r="H2524" s="36"/>
      <c r="I2524" s="36"/>
    </row>
    <row r="2525" spans="3:9">
      <c r="C2525" s="36"/>
      <c r="D2525" s="36"/>
      <c r="E2525" s="36"/>
      <c r="F2525" s="36"/>
      <c r="G2525" s="36"/>
      <c r="H2525" s="36"/>
      <c r="I2525" s="36"/>
    </row>
    <row r="2526" spans="3:9">
      <c r="C2526" s="36"/>
      <c r="D2526" s="36"/>
      <c r="E2526" s="36"/>
      <c r="F2526" s="36"/>
      <c r="G2526" s="36"/>
      <c r="H2526" s="36"/>
      <c r="I2526" s="36"/>
    </row>
    <row r="2527" spans="3:9">
      <c r="C2527" s="36"/>
      <c r="D2527" s="36"/>
      <c r="E2527" s="36"/>
      <c r="F2527" s="36"/>
      <c r="G2527" s="36"/>
      <c r="H2527" s="36"/>
      <c r="I2527" s="36"/>
    </row>
    <row r="2528" spans="3:9">
      <c r="C2528" s="36"/>
      <c r="D2528" s="36"/>
      <c r="E2528" s="36"/>
      <c r="F2528" s="36"/>
      <c r="G2528" s="36"/>
      <c r="H2528" s="36"/>
      <c r="I2528" s="36"/>
    </row>
    <row r="2529" spans="3:9">
      <c r="C2529" s="36"/>
      <c r="D2529" s="36"/>
      <c r="E2529" s="36"/>
      <c r="F2529" s="36"/>
      <c r="G2529" s="36"/>
      <c r="H2529" s="36"/>
      <c r="I2529" s="36"/>
    </row>
    <row r="2530" spans="3:9">
      <c r="C2530" s="36"/>
      <c r="D2530" s="36"/>
      <c r="E2530" s="36"/>
      <c r="F2530" s="36"/>
      <c r="G2530" s="36"/>
      <c r="H2530" s="36"/>
      <c r="I2530" s="36"/>
    </row>
    <row r="2531" spans="3:9">
      <c r="C2531" s="36"/>
      <c r="D2531" s="36"/>
      <c r="E2531" s="36"/>
      <c r="F2531" s="36"/>
      <c r="G2531" s="36"/>
      <c r="H2531" s="36"/>
      <c r="I2531" s="36"/>
    </row>
    <row r="2532" spans="3:9">
      <c r="C2532" s="36"/>
      <c r="D2532" s="36"/>
      <c r="E2532" s="36"/>
      <c r="F2532" s="36"/>
      <c r="G2532" s="36"/>
      <c r="H2532" s="36"/>
      <c r="I2532" s="36"/>
    </row>
    <row r="2534" spans="2:9">
      <c r="B2534" s="35" t="s">
        <v>904</v>
      </c>
      <c r="C2534" s="36"/>
      <c r="D2534" s="36"/>
      <c r="E2534" s="36"/>
      <c r="F2534" s="36"/>
      <c r="G2534" s="36"/>
      <c r="H2534" s="36"/>
      <c r="I2534" s="36"/>
    </row>
    <row r="2535" spans="3:9">
      <c r="C2535" s="36"/>
      <c r="D2535" s="36"/>
      <c r="E2535" s="36"/>
      <c r="F2535" s="36"/>
      <c r="G2535" s="36"/>
      <c r="H2535" s="36"/>
      <c r="I2535" s="36"/>
    </row>
    <row r="2536" spans="3:9">
      <c r="C2536" s="36"/>
      <c r="D2536" s="36"/>
      <c r="E2536" s="36"/>
      <c r="F2536" s="36"/>
      <c r="G2536" s="36"/>
      <c r="H2536" s="36"/>
      <c r="I2536" s="36"/>
    </row>
    <row r="2537" spans="3:9">
      <c r="C2537" s="36"/>
      <c r="D2537" s="36"/>
      <c r="E2537" s="36"/>
      <c r="F2537" s="36"/>
      <c r="G2537" s="36"/>
      <c r="H2537" s="36"/>
      <c r="I2537" s="36"/>
    </row>
    <row r="2538" spans="3:9">
      <c r="C2538" s="36"/>
      <c r="D2538" s="36"/>
      <c r="E2538" s="36"/>
      <c r="F2538" s="36"/>
      <c r="G2538" s="36"/>
      <c r="H2538" s="36"/>
      <c r="I2538" s="36"/>
    </row>
    <row r="2539" spans="3:9">
      <c r="C2539" s="36"/>
      <c r="D2539" s="36"/>
      <c r="E2539" s="36"/>
      <c r="F2539" s="36"/>
      <c r="G2539" s="36"/>
      <c r="H2539" s="36"/>
      <c r="I2539" s="36"/>
    </row>
    <row r="2540" spans="3:9">
      <c r="C2540" s="36"/>
      <c r="D2540" s="36"/>
      <c r="E2540" s="36"/>
      <c r="F2540" s="36"/>
      <c r="G2540" s="36"/>
      <c r="H2540" s="36"/>
      <c r="I2540" s="36"/>
    </row>
    <row r="2541" spans="3:9">
      <c r="C2541" s="36"/>
      <c r="D2541" s="36"/>
      <c r="E2541" s="36"/>
      <c r="F2541" s="36"/>
      <c r="G2541" s="36"/>
      <c r="H2541" s="36"/>
      <c r="I2541" s="36"/>
    </row>
    <row r="2542" spans="3:9">
      <c r="C2542" s="36"/>
      <c r="D2542" s="36"/>
      <c r="E2542" s="36"/>
      <c r="F2542" s="36"/>
      <c r="G2542" s="36"/>
      <c r="H2542" s="36"/>
      <c r="I2542" s="36"/>
    </row>
    <row r="2543" spans="3:9">
      <c r="C2543" s="36"/>
      <c r="D2543" s="36"/>
      <c r="E2543" s="36"/>
      <c r="F2543" s="36"/>
      <c r="G2543" s="36"/>
      <c r="H2543" s="36"/>
      <c r="I2543" s="36"/>
    </row>
    <row r="2544" spans="3:9">
      <c r="C2544" s="36"/>
      <c r="D2544" s="36"/>
      <c r="E2544" s="36"/>
      <c r="F2544" s="36"/>
      <c r="G2544" s="36"/>
      <c r="H2544" s="36"/>
      <c r="I2544" s="36"/>
    </row>
    <row r="2546" spans="2:9">
      <c r="B2546" s="35" t="s">
        <v>908</v>
      </c>
      <c r="C2546" s="36"/>
      <c r="D2546" s="36"/>
      <c r="E2546" s="36"/>
      <c r="F2546" s="36"/>
      <c r="G2546" s="36"/>
      <c r="H2546" s="36"/>
      <c r="I2546" s="36"/>
    </row>
    <row r="2547" spans="3:9">
      <c r="C2547" s="36"/>
      <c r="D2547" s="36"/>
      <c r="E2547" s="36"/>
      <c r="F2547" s="36"/>
      <c r="G2547" s="36"/>
      <c r="H2547" s="36"/>
      <c r="I2547" s="36"/>
    </row>
    <row r="2548" spans="3:9">
      <c r="C2548" s="36"/>
      <c r="D2548" s="36"/>
      <c r="E2548" s="36"/>
      <c r="F2548" s="36"/>
      <c r="G2548" s="36"/>
      <c r="H2548" s="36"/>
      <c r="I2548" s="36"/>
    </row>
    <row r="2549" spans="3:9">
      <c r="C2549" s="36"/>
      <c r="D2549" s="36"/>
      <c r="E2549" s="36"/>
      <c r="F2549" s="36"/>
      <c r="G2549" s="36"/>
      <c r="H2549" s="36"/>
      <c r="I2549" s="36"/>
    </row>
    <row r="2550" spans="3:9">
      <c r="C2550" s="36"/>
      <c r="D2550" s="36"/>
      <c r="E2550" s="36"/>
      <c r="F2550" s="36"/>
      <c r="G2550" s="36"/>
      <c r="H2550" s="36"/>
      <c r="I2550" s="36"/>
    </row>
    <row r="2551" spans="3:9">
      <c r="C2551" s="36"/>
      <c r="D2551" s="36"/>
      <c r="E2551" s="36"/>
      <c r="F2551" s="36"/>
      <c r="G2551" s="36"/>
      <c r="H2551" s="36"/>
      <c r="I2551" s="36"/>
    </row>
    <row r="2552" spans="3:9">
      <c r="C2552" s="36"/>
      <c r="D2552" s="36"/>
      <c r="E2552" s="36"/>
      <c r="F2552" s="36"/>
      <c r="G2552" s="36"/>
      <c r="H2552" s="36"/>
      <c r="I2552" s="36"/>
    </row>
    <row r="2553" spans="3:9">
      <c r="C2553" s="36"/>
      <c r="D2553" s="36"/>
      <c r="E2553" s="36"/>
      <c r="F2553" s="36"/>
      <c r="G2553" s="36"/>
      <c r="H2553" s="36"/>
      <c r="I2553" s="36"/>
    </row>
    <row r="2554" spans="3:9">
      <c r="C2554" s="36"/>
      <c r="D2554" s="36"/>
      <c r="E2554" s="36"/>
      <c r="F2554" s="36"/>
      <c r="G2554" s="36"/>
      <c r="H2554" s="36"/>
      <c r="I2554" s="36"/>
    </row>
    <row r="2555" spans="3:9">
      <c r="C2555" s="36"/>
      <c r="D2555" s="36"/>
      <c r="E2555" s="36"/>
      <c r="F2555" s="36"/>
      <c r="G2555" s="36"/>
      <c r="H2555" s="36"/>
      <c r="I2555" s="36"/>
    </row>
    <row r="2556" spans="3:9">
      <c r="C2556" s="36"/>
      <c r="D2556" s="36"/>
      <c r="E2556" s="36"/>
      <c r="F2556" s="36"/>
      <c r="G2556" s="36"/>
      <c r="H2556" s="36"/>
      <c r="I2556" s="36"/>
    </row>
    <row r="2558" spans="2:9">
      <c r="B2558" s="35" t="s">
        <v>911</v>
      </c>
      <c r="C2558" s="36"/>
      <c r="D2558" s="36"/>
      <c r="E2558" s="36"/>
      <c r="F2558" s="36"/>
      <c r="G2558" s="36"/>
      <c r="H2558" s="36"/>
      <c r="I2558" s="36"/>
    </row>
    <row r="2559" spans="3:9">
      <c r="C2559" s="36"/>
      <c r="D2559" s="36"/>
      <c r="E2559" s="36"/>
      <c r="F2559" s="36"/>
      <c r="G2559" s="36"/>
      <c r="H2559" s="36"/>
      <c r="I2559" s="36"/>
    </row>
    <row r="2560" spans="3:9">
      <c r="C2560" s="36"/>
      <c r="D2560" s="36"/>
      <c r="E2560" s="36"/>
      <c r="F2560" s="36"/>
      <c r="G2560" s="36"/>
      <c r="H2560" s="36"/>
      <c r="I2560" s="36"/>
    </row>
    <row r="2561" spans="3:9">
      <c r="C2561" s="36"/>
      <c r="D2561" s="36"/>
      <c r="E2561" s="36"/>
      <c r="F2561" s="36"/>
      <c r="G2561" s="36"/>
      <c r="H2561" s="36"/>
      <c r="I2561" s="36"/>
    </row>
    <row r="2562" spans="3:9">
      <c r="C2562" s="36"/>
      <c r="D2562" s="36"/>
      <c r="E2562" s="36"/>
      <c r="F2562" s="36"/>
      <c r="G2562" s="36"/>
      <c r="H2562" s="36"/>
      <c r="I2562" s="36"/>
    </row>
    <row r="2563" spans="3:9">
      <c r="C2563" s="36"/>
      <c r="D2563" s="36"/>
      <c r="E2563" s="36"/>
      <c r="F2563" s="36"/>
      <c r="G2563" s="36"/>
      <c r="H2563" s="36"/>
      <c r="I2563" s="36"/>
    </row>
    <row r="2564" spans="3:9">
      <c r="C2564" s="36"/>
      <c r="D2564" s="36"/>
      <c r="E2564" s="36"/>
      <c r="F2564" s="36"/>
      <c r="G2564" s="36"/>
      <c r="H2564" s="36"/>
      <c r="I2564" s="36"/>
    </row>
    <row r="2565" spans="3:9">
      <c r="C2565" s="36"/>
      <c r="D2565" s="36"/>
      <c r="E2565" s="36"/>
      <c r="F2565" s="36"/>
      <c r="G2565" s="36"/>
      <c r="H2565" s="36"/>
      <c r="I2565" s="36"/>
    </row>
    <row r="2566" spans="3:9">
      <c r="C2566" s="36"/>
      <c r="D2566" s="36"/>
      <c r="E2566" s="36"/>
      <c r="F2566" s="36"/>
      <c r="G2566" s="36"/>
      <c r="H2566" s="36"/>
      <c r="I2566" s="36"/>
    </row>
    <row r="2567" spans="3:9">
      <c r="C2567" s="36"/>
      <c r="D2567" s="36"/>
      <c r="E2567" s="36"/>
      <c r="F2567" s="36"/>
      <c r="G2567" s="36"/>
      <c r="H2567" s="36"/>
      <c r="I2567" s="36"/>
    </row>
    <row r="2568" spans="3:9">
      <c r="C2568" s="36"/>
      <c r="D2568" s="36"/>
      <c r="E2568" s="36"/>
      <c r="F2568" s="36"/>
      <c r="G2568" s="36"/>
      <c r="H2568" s="36"/>
      <c r="I2568" s="36"/>
    </row>
    <row r="2570" spans="2:9">
      <c r="B2570" s="35" t="s">
        <v>916</v>
      </c>
      <c r="C2570" s="36"/>
      <c r="D2570" s="36"/>
      <c r="E2570" s="36"/>
      <c r="F2570" s="36"/>
      <c r="G2570" s="36"/>
      <c r="H2570" s="36"/>
      <c r="I2570" s="36"/>
    </row>
    <row r="2571" spans="3:9">
      <c r="C2571" s="36"/>
      <c r="D2571" s="36"/>
      <c r="E2571" s="36"/>
      <c r="F2571" s="36"/>
      <c r="G2571" s="36"/>
      <c r="H2571" s="36"/>
      <c r="I2571" s="36"/>
    </row>
    <row r="2572" spans="3:9">
      <c r="C2572" s="36"/>
      <c r="D2572" s="36"/>
      <c r="E2572" s="36"/>
      <c r="F2572" s="36"/>
      <c r="G2572" s="36"/>
      <c r="H2572" s="36"/>
      <c r="I2572" s="36"/>
    </row>
    <row r="2573" spans="3:9">
      <c r="C2573" s="36"/>
      <c r="D2573" s="36"/>
      <c r="E2573" s="36"/>
      <c r="F2573" s="36"/>
      <c r="G2573" s="36"/>
      <c r="H2573" s="36"/>
      <c r="I2573" s="36"/>
    </row>
    <row r="2574" spans="3:9">
      <c r="C2574" s="36"/>
      <c r="D2574" s="36"/>
      <c r="E2574" s="36"/>
      <c r="F2574" s="36"/>
      <c r="G2574" s="36"/>
      <c r="H2574" s="36"/>
      <c r="I2574" s="36"/>
    </row>
    <row r="2575" spans="3:9">
      <c r="C2575" s="36"/>
      <c r="D2575" s="36"/>
      <c r="E2575" s="36"/>
      <c r="F2575" s="36"/>
      <c r="G2575" s="36"/>
      <c r="H2575" s="36"/>
      <c r="I2575" s="36"/>
    </row>
    <row r="2576" spans="3:9">
      <c r="C2576" s="36"/>
      <c r="D2576" s="36"/>
      <c r="E2576" s="36"/>
      <c r="F2576" s="36"/>
      <c r="G2576" s="36"/>
      <c r="H2576" s="36"/>
      <c r="I2576" s="36"/>
    </row>
    <row r="2577" spans="3:9">
      <c r="C2577" s="36"/>
      <c r="D2577" s="36"/>
      <c r="E2577" s="36"/>
      <c r="F2577" s="36"/>
      <c r="G2577" s="36"/>
      <c r="H2577" s="36"/>
      <c r="I2577" s="36"/>
    </row>
    <row r="2578" spans="3:9">
      <c r="C2578" s="36"/>
      <c r="D2578" s="36"/>
      <c r="E2578" s="36"/>
      <c r="F2578" s="36"/>
      <c r="G2578" s="36"/>
      <c r="H2578" s="36"/>
      <c r="I2578" s="36"/>
    </row>
    <row r="2579" spans="3:9">
      <c r="C2579" s="36"/>
      <c r="D2579" s="36"/>
      <c r="E2579" s="36"/>
      <c r="F2579" s="36"/>
      <c r="G2579" s="36"/>
      <c r="H2579" s="36"/>
      <c r="I2579" s="36"/>
    </row>
    <row r="2580" spans="3:9">
      <c r="C2580" s="36"/>
      <c r="D2580" s="36"/>
      <c r="E2580" s="36"/>
      <c r="F2580" s="36"/>
      <c r="G2580" s="36"/>
      <c r="H2580" s="36"/>
      <c r="I2580" s="36"/>
    </row>
    <row r="2582" spans="2:9">
      <c r="B2582" s="35" t="s">
        <v>921</v>
      </c>
      <c r="C2582" s="36"/>
      <c r="D2582" s="36"/>
      <c r="E2582" s="36"/>
      <c r="F2582" s="36"/>
      <c r="G2582" s="36"/>
      <c r="H2582" s="36"/>
      <c r="I2582" s="36"/>
    </row>
    <row r="2583" spans="3:9">
      <c r="C2583" s="36"/>
      <c r="D2583" s="36"/>
      <c r="E2583" s="36"/>
      <c r="F2583" s="36"/>
      <c r="G2583" s="36"/>
      <c r="H2583" s="36"/>
      <c r="I2583" s="36"/>
    </row>
    <row r="2584" spans="3:9">
      <c r="C2584" s="36"/>
      <c r="D2584" s="36"/>
      <c r="E2584" s="36"/>
      <c r="F2584" s="36"/>
      <c r="G2584" s="36"/>
      <c r="H2584" s="36"/>
      <c r="I2584" s="36"/>
    </row>
    <row r="2585" spans="3:9">
      <c r="C2585" s="36"/>
      <c r="D2585" s="36"/>
      <c r="E2585" s="36"/>
      <c r="F2585" s="36"/>
      <c r="G2585" s="36"/>
      <c r="H2585" s="36"/>
      <c r="I2585" s="36"/>
    </row>
    <row r="2586" spans="3:9">
      <c r="C2586" s="36"/>
      <c r="D2586" s="36"/>
      <c r="E2586" s="36"/>
      <c r="F2586" s="36"/>
      <c r="G2586" s="36"/>
      <c r="H2586" s="36"/>
      <c r="I2586" s="36"/>
    </row>
    <row r="2587" spans="3:9">
      <c r="C2587" s="36"/>
      <c r="D2587" s="36"/>
      <c r="E2587" s="36"/>
      <c r="F2587" s="36"/>
      <c r="G2587" s="36"/>
      <c r="H2587" s="36"/>
      <c r="I2587" s="36"/>
    </row>
    <row r="2588" spans="3:9">
      <c r="C2588" s="36"/>
      <c r="D2588" s="36"/>
      <c r="E2588" s="36"/>
      <c r="F2588" s="36"/>
      <c r="G2588" s="36"/>
      <c r="H2588" s="36"/>
      <c r="I2588" s="36"/>
    </row>
    <row r="2589" spans="3:9">
      <c r="C2589" s="36"/>
      <c r="D2589" s="36"/>
      <c r="E2589" s="36"/>
      <c r="F2589" s="36"/>
      <c r="G2589" s="36"/>
      <c r="H2589" s="36"/>
      <c r="I2589" s="36"/>
    </row>
    <row r="2590" spans="3:9">
      <c r="C2590" s="36"/>
      <c r="D2590" s="36"/>
      <c r="E2590" s="36"/>
      <c r="F2590" s="36"/>
      <c r="G2590" s="36"/>
      <c r="H2590" s="36"/>
      <c r="I2590" s="36"/>
    </row>
    <row r="2591" spans="3:17">
      <c r="C2591" s="36"/>
      <c r="D2591" s="36"/>
      <c r="E2591" s="36"/>
      <c r="F2591" s="36"/>
      <c r="G2591" s="36"/>
      <c r="H2591" s="36"/>
      <c r="I2591" s="36"/>
      <c r="Q2591" s="38"/>
    </row>
    <row r="2592" spans="3:9">
      <c r="C2592" s="36"/>
      <c r="D2592" s="36"/>
      <c r="E2592" s="36"/>
      <c r="F2592" s="36"/>
      <c r="G2592" s="36"/>
      <c r="H2592" s="36"/>
      <c r="I2592" s="36"/>
    </row>
    <row r="2594" spans="2:9">
      <c r="B2594" s="35" t="s">
        <v>1062</v>
      </c>
      <c r="C2594" s="36" t="str">
        <f t="shared" ref="C2594" si="0">_xlfn.DISPIMG("图片 122",1)</f>
        <v>=DISPIMG("图片 122",1)</v>
      </c>
      <c r="D2594" s="36"/>
      <c r="E2594" s="36"/>
      <c r="F2594" s="36"/>
      <c r="G2594" s="36"/>
      <c r="H2594" s="36"/>
      <c r="I2594" s="36"/>
    </row>
    <row r="2595" spans="3:9">
      <c r="C2595" s="36"/>
      <c r="D2595" s="36"/>
      <c r="E2595" s="36"/>
      <c r="F2595" s="36"/>
      <c r="G2595" s="36"/>
      <c r="H2595" s="36"/>
      <c r="I2595" s="36"/>
    </row>
    <row r="2596" spans="3:9">
      <c r="C2596" s="36"/>
      <c r="D2596" s="36"/>
      <c r="E2596" s="36"/>
      <c r="F2596" s="36"/>
      <c r="G2596" s="36"/>
      <c r="H2596" s="36"/>
      <c r="I2596" s="36"/>
    </row>
    <row r="2597" spans="3:9">
      <c r="C2597" s="36"/>
      <c r="D2597" s="36"/>
      <c r="E2597" s="36"/>
      <c r="F2597" s="36"/>
      <c r="G2597" s="36"/>
      <c r="H2597" s="36"/>
      <c r="I2597" s="36"/>
    </row>
    <row r="2598" spans="3:9">
      <c r="C2598" s="36"/>
      <c r="D2598" s="36"/>
      <c r="E2598" s="36"/>
      <c r="F2598" s="36"/>
      <c r="G2598" s="36"/>
      <c r="H2598" s="36"/>
      <c r="I2598" s="36"/>
    </row>
    <row r="2599" spans="3:9">
      <c r="C2599" s="36"/>
      <c r="D2599" s="36"/>
      <c r="E2599" s="36"/>
      <c r="F2599" s="36"/>
      <c r="G2599" s="36"/>
      <c r="H2599" s="36"/>
      <c r="I2599" s="36"/>
    </row>
    <row r="2600" spans="3:9">
      <c r="C2600" s="36"/>
      <c r="D2600" s="36"/>
      <c r="E2600" s="36"/>
      <c r="F2600" s="36"/>
      <c r="G2600" s="36"/>
      <c r="H2600" s="36"/>
      <c r="I2600" s="36"/>
    </row>
    <row r="2601" spans="3:9">
      <c r="C2601" s="36"/>
      <c r="D2601" s="36"/>
      <c r="E2601" s="36"/>
      <c r="F2601" s="36"/>
      <c r="G2601" s="36"/>
      <c r="H2601" s="36"/>
      <c r="I2601" s="36"/>
    </row>
    <row r="2602" spans="3:9">
      <c r="C2602" s="36"/>
      <c r="D2602" s="36"/>
      <c r="E2602" s="36"/>
      <c r="F2602" s="36"/>
      <c r="G2602" s="36"/>
      <c r="H2602" s="36"/>
      <c r="I2602" s="36"/>
    </row>
    <row r="2603" spans="3:9">
      <c r="C2603" s="36"/>
      <c r="D2603" s="36"/>
      <c r="E2603" s="36"/>
      <c r="F2603" s="36"/>
      <c r="G2603" s="36"/>
      <c r="H2603" s="36"/>
      <c r="I2603" s="36"/>
    </row>
    <row r="2604" spans="3:9">
      <c r="C2604" s="36"/>
      <c r="D2604" s="36"/>
      <c r="E2604" s="36"/>
      <c r="F2604" s="36"/>
      <c r="G2604" s="36"/>
      <c r="H2604" s="36"/>
      <c r="I2604" s="36"/>
    </row>
    <row r="2606" spans="2:9">
      <c r="B2606" s="35" t="s">
        <v>1065</v>
      </c>
      <c r="C2606" s="36" t="str">
        <f t="shared" ref="C2606" si="1">_xlfn.DISPIMG("图片 124",1)</f>
        <v>=DISPIMG("图片 124",1)</v>
      </c>
      <c r="D2606" s="36"/>
      <c r="E2606" s="36"/>
      <c r="F2606" s="36"/>
      <c r="G2606" s="36"/>
      <c r="H2606" s="36"/>
      <c r="I2606" s="36"/>
    </row>
    <row r="2607" spans="3:9">
      <c r="C2607" s="36"/>
      <c r="D2607" s="36"/>
      <c r="E2607" s="36"/>
      <c r="F2607" s="36"/>
      <c r="G2607" s="36"/>
      <c r="H2607" s="36"/>
      <c r="I2607" s="36"/>
    </row>
    <row r="2608" spans="3:9">
      <c r="C2608" s="36"/>
      <c r="D2608" s="36"/>
      <c r="E2608" s="36"/>
      <c r="F2608" s="36"/>
      <c r="G2608" s="36"/>
      <c r="H2608" s="36"/>
      <c r="I2608" s="36"/>
    </row>
    <row r="2609" spans="3:9">
      <c r="C2609" s="36"/>
      <c r="D2609" s="36"/>
      <c r="E2609" s="36"/>
      <c r="F2609" s="36"/>
      <c r="G2609" s="36"/>
      <c r="H2609" s="36"/>
      <c r="I2609" s="36"/>
    </row>
    <row r="2610" spans="3:9">
      <c r="C2610" s="36"/>
      <c r="D2610" s="36"/>
      <c r="E2610" s="36"/>
      <c r="F2610" s="36"/>
      <c r="G2610" s="36"/>
      <c r="H2610" s="36"/>
      <c r="I2610" s="36"/>
    </row>
    <row r="2611" spans="3:9">
      <c r="C2611" s="36"/>
      <c r="D2611" s="36"/>
      <c r="E2611" s="36"/>
      <c r="F2611" s="36"/>
      <c r="G2611" s="36"/>
      <c r="H2611" s="36"/>
      <c r="I2611" s="36"/>
    </row>
    <row r="2612" spans="3:9">
      <c r="C2612" s="36"/>
      <c r="D2612" s="36"/>
      <c r="E2612" s="36"/>
      <c r="F2612" s="36"/>
      <c r="G2612" s="36"/>
      <c r="H2612" s="36"/>
      <c r="I2612" s="36"/>
    </row>
    <row r="2613" spans="3:9">
      <c r="C2613" s="36"/>
      <c r="D2613" s="36"/>
      <c r="E2613" s="36"/>
      <c r="F2613" s="36"/>
      <c r="G2613" s="36"/>
      <c r="H2613" s="36"/>
      <c r="I2613" s="36"/>
    </row>
    <row r="2614" spans="3:9">
      <c r="C2614" s="36"/>
      <c r="D2614" s="36"/>
      <c r="E2614" s="36"/>
      <c r="F2614" s="36"/>
      <c r="G2614" s="36"/>
      <c r="H2614" s="36"/>
      <c r="I2614" s="36"/>
    </row>
    <row r="2615" spans="3:9">
      <c r="C2615" s="36"/>
      <c r="D2615" s="36"/>
      <c r="E2615" s="36"/>
      <c r="F2615" s="36"/>
      <c r="G2615" s="36"/>
      <c r="H2615" s="36"/>
      <c r="I2615" s="36"/>
    </row>
    <row r="2616" spans="3:9">
      <c r="C2616" s="36"/>
      <c r="D2616" s="36"/>
      <c r="E2616" s="36"/>
      <c r="F2616" s="36"/>
      <c r="G2616" s="36"/>
      <c r="H2616" s="36"/>
      <c r="I2616" s="36"/>
    </row>
    <row r="2618" spans="2:9">
      <c r="B2618" s="35" t="s">
        <v>1068</v>
      </c>
      <c r="C2618" s="36" t="str">
        <f t="shared" ref="C2618" si="2">_xlfn.DISPIMG("图片 152",1)</f>
        <v>=DISPIMG("图片 152",1)</v>
      </c>
      <c r="D2618" s="36"/>
      <c r="E2618" s="36"/>
      <c r="F2618" s="36"/>
      <c r="G2618" s="36"/>
      <c r="H2618" s="36"/>
      <c r="I2618" s="36"/>
    </row>
    <row r="2619" spans="3:9">
      <c r="C2619" s="36"/>
      <c r="D2619" s="36"/>
      <c r="E2619" s="36"/>
      <c r="F2619" s="36"/>
      <c r="G2619" s="36"/>
      <c r="H2619" s="36"/>
      <c r="I2619" s="36"/>
    </row>
    <row r="2620" spans="3:9">
      <c r="C2620" s="36"/>
      <c r="D2620" s="36"/>
      <c r="E2620" s="36"/>
      <c r="F2620" s="36"/>
      <c r="G2620" s="36"/>
      <c r="H2620" s="36"/>
      <c r="I2620" s="36"/>
    </row>
    <row r="2621" spans="3:9">
      <c r="C2621" s="36"/>
      <c r="D2621" s="36"/>
      <c r="E2621" s="36"/>
      <c r="F2621" s="36"/>
      <c r="G2621" s="36"/>
      <c r="H2621" s="36"/>
      <c r="I2621" s="36"/>
    </row>
    <row r="2622" spans="3:9">
      <c r="C2622" s="36"/>
      <c r="D2622" s="36"/>
      <c r="E2622" s="36"/>
      <c r="F2622" s="36"/>
      <c r="G2622" s="36"/>
      <c r="H2622" s="36"/>
      <c r="I2622" s="36"/>
    </row>
    <row r="2623" spans="3:9">
      <c r="C2623" s="36"/>
      <c r="D2623" s="36"/>
      <c r="E2623" s="36"/>
      <c r="F2623" s="36"/>
      <c r="G2623" s="36"/>
      <c r="H2623" s="36"/>
      <c r="I2623" s="36"/>
    </row>
    <row r="2624" spans="3:9">
      <c r="C2624" s="36"/>
      <c r="D2624" s="36"/>
      <c r="E2624" s="36"/>
      <c r="F2624" s="36"/>
      <c r="G2624" s="36"/>
      <c r="H2624" s="36"/>
      <c r="I2624" s="36"/>
    </row>
    <row r="2625" spans="3:9">
      <c r="C2625" s="36"/>
      <c r="D2625" s="36"/>
      <c r="E2625" s="36"/>
      <c r="F2625" s="36"/>
      <c r="G2625" s="36"/>
      <c r="H2625" s="36"/>
      <c r="I2625" s="36"/>
    </row>
    <row r="2626" spans="3:9">
      <c r="C2626" s="36"/>
      <c r="D2626" s="36"/>
      <c r="E2626" s="36"/>
      <c r="F2626" s="36"/>
      <c r="G2626" s="36"/>
      <c r="H2626" s="36"/>
      <c r="I2626" s="36"/>
    </row>
    <row r="2627" spans="3:9">
      <c r="C2627" s="36"/>
      <c r="D2627" s="36"/>
      <c r="E2627" s="36"/>
      <c r="F2627" s="36"/>
      <c r="G2627" s="36"/>
      <c r="H2627" s="36"/>
      <c r="I2627" s="36"/>
    </row>
    <row r="2628" spans="3:9">
      <c r="C2628" s="36"/>
      <c r="D2628" s="36"/>
      <c r="E2628" s="36"/>
      <c r="F2628" s="36"/>
      <c r="G2628" s="36"/>
      <c r="H2628" s="36"/>
      <c r="I2628" s="36"/>
    </row>
    <row r="2630" spans="2:9">
      <c r="B2630" s="35" t="s">
        <v>1071</v>
      </c>
      <c r="C2630" s="36" t="str">
        <f t="shared" ref="C2630" si="3">_xlfn.DISPIMG("图片 153",1)</f>
        <v>=DISPIMG("图片 153",1)</v>
      </c>
      <c r="D2630" s="36"/>
      <c r="E2630" s="36"/>
      <c r="F2630" s="36"/>
      <c r="G2630" s="36"/>
      <c r="H2630" s="36"/>
      <c r="I2630" s="36"/>
    </row>
    <row r="2631" spans="3:9">
      <c r="C2631" s="36"/>
      <c r="D2631" s="36"/>
      <c r="E2631" s="36"/>
      <c r="F2631" s="36"/>
      <c r="G2631" s="36"/>
      <c r="H2631" s="36"/>
      <c r="I2631" s="36"/>
    </row>
    <row r="2632" spans="3:9">
      <c r="C2632" s="36"/>
      <c r="D2632" s="36"/>
      <c r="E2632" s="36"/>
      <c r="F2632" s="36"/>
      <c r="G2632" s="36"/>
      <c r="H2632" s="36"/>
      <c r="I2632" s="36"/>
    </row>
    <row r="2633" spans="3:9">
      <c r="C2633" s="36"/>
      <c r="D2633" s="36"/>
      <c r="E2633" s="36"/>
      <c r="F2633" s="36"/>
      <c r="G2633" s="36"/>
      <c r="H2633" s="36"/>
      <c r="I2633" s="36"/>
    </row>
    <row r="2634" spans="3:9">
      <c r="C2634" s="36"/>
      <c r="D2634" s="36"/>
      <c r="E2634" s="36"/>
      <c r="F2634" s="36"/>
      <c r="G2634" s="36"/>
      <c r="H2634" s="36"/>
      <c r="I2634" s="36"/>
    </row>
    <row r="2635" spans="3:9">
      <c r="C2635" s="36"/>
      <c r="D2635" s="36"/>
      <c r="E2635" s="36"/>
      <c r="F2635" s="36"/>
      <c r="G2635" s="36"/>
      <c r="H2635" s="36"/>
      <c r="I2635" s="36"/>
    </row>
    <row r="2636" spans="3:9">
      <c r="C2636" s="36"/>
      <c r="D2636" s="36"/>
      <c r="E2636" s="36"/>
      <c r="F2636" s="36"/>
      <c r="G2636" s="36"/>
      <c r="H2636" s="36"/>
      <c r="I2636" s="36"/>
    </row>
    <row r="2637" spans="3:9">
      <c r="C2637" s="36"/>
      <c r="D2637" s="36"/>
      <c r="E2637" s="36"/>
      <c r="F2637" s="36"/>
      <c r="G2637" s="36"/>
      <c r="H2637" s="36"/>
      <c r="I2637" s="36"/>
    </row>
    <row r="2638" spans="3:9">
      <c r="C2638" s="36"/>
      <c r="D2638" s="36"/>
      <c r="E2638" s="36"/>
      <c r="F2638" s="36"/>
      <c r="G2638" s="36"/>
      <c r="H2638" s="36"/>
      <c r="I2638" s="36"/>
    </row>
    <row r="2639" spans="3:9">
      <c r="C2639" s="36"/>
      <c r="D2639" s="36"/>
      <c r="E2639" s="36"/>
      <c r="F2639" s="36"/>
      <c r="G2639" s="36"/>
      <c r="H2639" s="36"/>
      <c r="I2639" s="36"/>
    </row>
    <row r="2640" spans="3:9">
      <c r="C2640" s="36"/>
      <c r="D2640" s="36"/>
      <c r="E2640" s="36"/>
      <c r="F2640" s="36"/>
      <c r="G2640" s="36"/>
      <c r="H2640" s="36"/>
      <c r="I2640" s="36"/>
    </row>
    <row r="2642" spans="2:9">
      <c r="B2642" s="35" t="s">
        <v>1075</v>
      </c>
      <c r="C2642" s="36" t="str">
        <f t="shared" ref="C2642" si="4">_xlfn.DISPIMG("图片 155",1)</f>
        <v>=DISPIMG("图片 155",1)</v>
      </c>
      <c r="D2642" s="36"/>
      <c r="E2642" s="36"/>
      <c r="F2642" s="36"/>
      <c r="G2642" s="36"/>
      <c r="H2642" s="36"/>
      <c r="I2642" s="36"/>
    </row>
    <row r="2643" spans="3:9">
      <c r="C2643" s="36"/>
      <c r="D2643" s="36"/>
      <c r="E2643" s="36"/>
      <c r="F2643" s="36"/>
      <c r="G2643" s="36"/>
      <c r="H2643" s="36"/>
      <c r="I2643" s="36"/>
    </row>
    <row r="2644" spans="3:9">
      <c r="C2644" s="36"/>
      <c r="D2644" s="36"/>
      <c r="E2644" s="36"/>
      <c r="F2644" s="36"/>
      <c r="G2644" s="36"/>
      <c r="H2644" s="36"/>
      <c r="I2644" s="36"/>
    </row>
    <row r="2645" spans="3:9">
      <c r="C2645" s="36"/>
      <c r="D2645" s="36"/>
      <c r="E2645" s="36"/>
      <c r="F2645" s="36"/>
      <c r="G2645" s="36"/>
      <c r="H2645" s="36"/>
      <c r="I2645" s="36"/>
    </row>
    <row r="2646" spans="3:9">
      <c r="C2646" s="36"/>
      <c r="D2646" s="36"/>
      <c r="E2646" s="36"/>
      <c r="F2646" s="36"/>
      <c r="G2646" s="36"/>
      <c r="H2646" s="36"/>
      <c r="I2646" s="36"/>
    </row>
    <row r="2647" spans="3:9">
      <c r="C2647" s="36"/>
      <c r="D2647" s="36"/>
      <c r="E2647" s="36"/>
      <c r="F2647" s="36"/>
      <c r="G2647" s="36"/>
      <c r="H2647" s="36"/>
      <c r="I2647" s="36"/>
    </row>
    <row r="2648" spans="3:9">
      <c r="C2648" s="36"/>
      <c r="D2648" s="36"/>
      <c r="E2648" s="36"/>
      <c r="F2648" s="36"/>
      <c r="G2648" s="36"/>
      <c r="H2648" s="36"/>
      <c r="I2648" s="36"/>
    </row>
    <row r="2649" spans="3:9">
      <c r="C2649" s="36"/>
      <c r="D2649" s="36"/>
      <c r="E2649" s="36"/>
      <c r="F2649" s="36"/>
      <c r="G2649" s="36"/>
      <c r="H2649" s="36"/>
      <c r="I2649" s="36"/>
    </row>
    <row r="2650" spans="3:9">
      <c r="C2650" s="36"/>
      <c r="D2650" s="36"/>
      <c r="E2650" s="36"/>
      <c r="F2650" s="36"/>
      <c r="G2650" s="36"/>
      <c r="H2650" s="36"/>
      <c r="I2650" s="36"/>
    </row>
    <row r="2651" spans="3:9">
      <c r="C2651" s="36"/>
      <c r="D2651" s="36"/>
      <c r="E2651" s="36"/>
      <c r="F2651" s="36"/>
      <c r="G2651" s="36"/>
      <c r="H2651" s="36"/>
      <c r="I2651" s="36"/>
    </row>
    <row r="2652" spans="3:9">
      <c r="C2652" s="36"/>
      <c r="D2652" s="36"/>
      <c r="E2652" s="36"/>
      <c r="F2652" s="36"/>
      <c r="G2652" s="36"/>
      <c r="H2652" s="36"/>
      <c r="I2652" s="36"/>
    </row>
    <row r="2654" spans="2:9">
      <c r="B2654" s="35" t="s">
        <v>1080</v>
      </c>
      <c r="C2654" s="36" t="str">
        <f t="shared" ref="C2654" si="5">_xlfn.DISPIMG("图片 159",1)</f>
        <v>=DISPIMG("图片 159",1)</v>
      </c>
      <c r="D2654" s="36"/>
      <c r="E2654" s="36"/>
      <c r="F2654" s="36"/>
      <c r="G2654" s="36"/>
      <c r="H2654" s="36"/>
      <c r="I2654" s="36"/>
    </row>
    <row r="2655" spans="3:9">
      <c r="C2655" s="36"/>
      <c r="D2655" s="36"/>
      <c r="E2655" s="36"/>
      <c r="F2655" s="36"/>
      <c r="G2655" s="36"/>
      <c r="H2655" s="36"/>
      <c r="I2655" s="36"/>
    </row>
    <row r="2656" spans="3:9">
      <c r="C2656" s="36"/>
      <c r="D2656" s="36"/>
      <c r="E2656" s="36"/>
      <c r="F2656" s="36"/>
      <c r="G2656" s="36"/>
      <c r="H2656" s="36"/>
      <c r="I2656" s="36"/>
    </row>
    <row r="2657" spans="3:9">
      <c r="C2657" s="36"/>
      <c r="D2657" s="36"/>
      <c r="E2657" s="36"/>
      <c r="F2657" s="36"/>
      <c r="G2657" s="36"/>
      <c r="H2657" s="36"/>
      <c r="I2657" s="36"/>
    </row>
    <row r="2658" spans="3:9">
      <c r="C2658" s="36"/>
      <c r="D2658" s="36"/>
      <c r="E2658" s="36"/>
      <c r="F2658" s="36"/>
      <c r="G2658" s="36"/>
      <c r="H2658" s="36"/>
      <c r="I2658" s="36"/>
    </row>
    <row r="2659" spans="3:9">
      <c r="C2659" s="36"/>
      <c r="D2659" s="36"/>
      <c r="E2659" s="36"/>
      <c r="F2659" s="36"/>
      <c r="G2659" s="36"/>
      <c r="H2659" s="36"/>
      <c r="I2659" s="36"/>
    </row>
    <row r="2660" spans="3:9">
      <c r="C2660" s="36"/>
      <c r="D2660" s="36"/>
      <c r="E2660" s="36"/>
      <c r="F2660" s="36"/>
      <c r="G2660" s="36"/>
      <c r="H2660" s="36"/>
      <c r="I2660" s="36"/>
    </row>
    <row r="2661" spans="3:9">
      <c r="C2661" s="36"/>
      <c r="D2661" s="36"/>
      <c r="E2661" s="36"/>
      <c r="F2661" s="36"/>
      <c r="G2661" s="36"/>
      <c r="H2661" s="36"/>
      <c r="I2661" s="36"/>
    </row>
    <row r="2662" spans="3:9">
      <c r="C2662" s="36"/>
      <c r="D2662" s="36"/>
      <c r="E2662" s="36"/>
      <c r="F2662" s="36"/>
      <c r="G2662" s="36"/>
      <c r="H2662" s="36"/>
      <c r="I2662" s="36"/>
    </row>
    <row r="2663" spans="3:9">
      <c r="C2663" s="36"/>
      <c r="D2663" s="36"/>
      <c r="E2663" s="36"/>
      <c r="F2663" s="36"/>
      <c r="G2663" s="36"/>
      <c r="H2663" s="36"/>
      <c r="I2663" s="36"/>
    </row>
    <row r="2664" spans="3:9">
      <c r="C2664" s="36"/>
      <c r="D2664" s="36"/>
      <c r="E2664" s="36"/>
      <c r="F2664" s="36"/>
      <c r="G2664" s="36"/>
      <c r="H2664" s="36"/>
      <c r="I2664" s="36"/>
    </row>
    <row r="2666" spans="2:9">
      <c r="B2666" s="35" t="s">
        <v>1084</v>
      </c>
      <c r="C2666" s="36" t="str">
        <f t="shared" ref="C2666" si="6">_xlfn.DISPIMG("图片 158",1)</f>
        <v>=DISPIMG("图片 158",1)</v>
      </c>
      <c r="D2666" s="36"/>
      <c r="E2666" s="36"/>
      <c r="F2666" s="36"/>
      <c r="G2666" s="36"/>
      <c r="H2666" s="36"/>
      <c r="I2666" s="36"/>
    </row>
    <row r="2667" spans="3:9">
      <c r="C2667" s="36"/>
      <c r="D2667" s="36"/>
      <c r="E2667" s="36"/>
      <c r="F2667" s="36"/>
      <c r="G2667" s="36"/>
      <c r="H2667" s="36"/>
      <c r="I2667" s="36"/>
    </row>
    <row r="2668" spans="3:9">
      <c r="C2668" s="36"/>
      <c r="D2668" s="36"/>
      <c r="E2668" s="36"/>
      <c r="F2668" s="36"/>
      <c r="G2668" s="36"/>
      <c r="H2668" s="36"/>
      <c r="I2668" s="36"/>
    </row>
    <row r="2669" spans="3:9">
      <c r="C2669" s="36"/>
      <c r="D2669" s="36"/>
      <c r="E2669" s="36"/>
      <c r="F2669" s="36"/>
      <c r="G2669" s="36"/>
      <c r="H2669" s="36"/>
      <c r="I2669" s="36"/>
    </row>
    <row r="2670" spans="3:9">
      <c r="C2670" s="36"/>
      <c r="D2670" s="36"/>
      <c r="E2670" s="36"/>
      <c r="F2670" s="36"/>
      <c r="G2670" s="36"/>
      <c r="H2670" s="36"/>
      <c r="I2670" s="36"/>
    </row>
    <row r="2671" spans="3:9">
      <c r="C2671" s="36"/>
      <c r="D2671" s="36"/>
      <c r="E2671" s="36"/>
      <c r="F2671" s="36"/>
      <c r="G2671" s="36"/>
      <c r="H2671" s="36"/>
      <c r="I2671" s="36"/>
    </row>
    <row r="2672" spans="3:9">
      <c r="C2672" s="36"/>
      <c r="D2672" s="36"/>
      <c r="E2672" s="36"/>
      <c r="F2672" s="36"/>
      <c r="G2672" s="36"/>
      <c r="H2672" s="36"/>
      <c r="I2672" s="36"/>
    </row>
    <row r="2673" spans="3:9">
      <c r="C2673" s="36"/>
      <c r="D2673" s="36"/>
      <c r="E2673" s="36"/>
      <c r="F2673" s="36"/>
      <c r="G2673" s="36"/>
      <c r="H2673" s="36"/>
      <c r="I2673" s="36"/>
    </row>
    <row r="2674" spans="3:9">
      <c r="C2674" s="36"/>
      <c r="D2674" s="36"/>
      <c r="E2674" s="36"/>
      <c r="F2674" s="36"/>
      <c r="G2674" s="36"/>
      <c r="H2674" s="36"/>
      <c r="I2674" s="36"/>
    </row>
    <row r="2675" spans="3:9">
      <c r="C2675" s="36"/>
      <c r="D2675" s="36"/>
      <c r="E2675" s="36"/>
      <c r="F2675" s="36"/>
      <c r="G2675" s="36"/>
      <c r="H2675" s="36"/>
      <c r="I2675" s="36"/>
    </row>
    <row r="2676" spans="3:9">
      <c r="C2676" s="36"/>
      <c r="D2676" s="36"/>
      <c r="E2676" s="36"/>
      <c r="F2676" s="36"/>
      <c r="G2676" s="36"/>
      <c r="H2676" s="36"/>
      <c r="I2676" s="36"/>
    </row>
    <row r="2678" spans="2:9">
      <c r="B2678" s="35" t="s">
        <v>1090</v>
      </c>
      <c r="C2678" s="36" t="str">
        <f t="shared" ref="C2678" si="7">_xlfn.DISPIMG("图片 164",1)</f>
        <v>=DISPIMG("图片 164",1)</v>
      </c>
      <c r="D2678" s="36"/>
      <c r="E2678" s="36"/>
      <c r="F2678" s="36"/>
      <c r="G2678" s="36"/>
      <c r="H2678" s="36"/>
      <c r="I2678" s="36"/>
    </row>
    <row r="2679" spans="3:9">
      <c r="C2679" s="36"/>
      <c r="D2679" s="36"/>
      <c r="E2679" s="36"/>
      <c r="F2679" s="36"/>
      <c r="G2679" s="36"/>
      <c r="H2679" s="36"/>
      <c r="I2679" s="36"/>
    </row>
    <row r="2680" spans="3:9">
      <c r="C2680" s="36"/>
      <c r="D2680" s="36"/>
      <c r="E2680" s="36"/>
      <c r="F2680" s="36"/>
      <c r="G2680" s="36"/>
      <c r="H2680" s="36"/>
      <c r="I2680" s="36"/>
    </row>
    <row r="2681" spans="3:9">
      <c r="C2681" s="36"/>
      <c r="D2681" s="36"/>
      <c r="E2681" s="36"/>
      <c r="F2681" s="36"/>
      <c r="G2681" s="36"/>
      <c r="H2681" s="36"/>
      <c r="I2681" s="36"/>
    </row>
    <row r="2682" spans="3:9">
      <c r="C2682" s="36"/>
      <c r="D2682" s="36"/>
      <c r="E2682" s="36"/>
      <c r="F2682" s="36"/>
      <c r="G2682" s="36"/>
      <c r="H2682" s="36"/>
      <c r="I2682" s="36"/>
    </row>
    <row r="2683" spans="3:9">
      <c r="C2683" s="36"/>
      <c r="D2683" s="36"/>
      <c r="E2683" s="36"/>
      <c r="F2683" s="36"/>
      <c r="G2683" s="36"/>
      <c r="H2683" s="36"/>
      <c r="I2683" s="36"/>
    </row>
    <row r="2684" spans="3:9">
      <c r="C2684" s="36"/>
      <c r="D2684" s="36"/>
      <c r="E2684" s="36"/>
      <c r="F2684" s="36"/>
      <c r="G2684" s="36"/>
      <c r="H2684" s="36"/>
      <c r="I2684" s="36"/>
    </row>
    <row r="2685" spans="3:9">
      <c r="C2685" s="36"/>
      <c r="D2685" s="36"/>
      <c r="E2685" s="36"/>
      <c r="F2685" s="36"/>
      <c r="G2685" s="36"/>
      <c r="H2685" s="36"/>
      <c r="I2685" s="36"/>
    </row>
    <row r="2686" spans="3:9">
      <c r="C2686" s="36"/>
      <c r="D2686" s="36"/>
      <c r="E2686" s="36"/>
      <c r="F2686" s="36"/>
      <c r="G2686" s="36"/>
      <c r="H2686" s="36"/>
      <c r="I2686" s="36"/>
    </row>
    <row r="2687" spans="3:9">
      <c r="C2687" s="36"/>
      <c r="D2687" s="36"/>
      <c r="E2687" s="36"/>
      <c r="F2687" s="36"/>
      <c r="G2687" s="36"/>
      <c r="H2687" s="36"/>
      <c r="I2687" s="36"/>
    </row>
    <row r="2688" spans="3:9">
      <c r="C2688" s="36"/>
      <c r="D2688" s="36"/>
      <c r="E2688" s="36"/>
      <c r="F2688" s="36"/>
      <c r="G2688" s="36"/>
      <c r="H2688" s="36"/>
      <c r="I2688" s="36"/>
    </row>
    <row r="2690" spans="2:9">
      <c r="B2690" s="35" t="s">
        <v>1095</v>
      </c>
      <c r="C2690" s="36" t="str">
        <f t="shared" ref="C2690" si="8">_xlfn.DISPIMG("图片 165",1)</f>
        <v>=DISPIMG("图片 165",1)</v>
      </c>
      <c r="D2690" s="36"/>
      <c r="E2690" s="36"/>
      <c r="F2690" s="36"/>
      <c r="G2690" s="36"/>
      <c r="H2690" s="36"/>
      <c r="I2690" s="36"/>
    </row>
    <row r="2691" spans="3:9">
      <c r="C2691" s="36"/>
      <c r="D2691" s="36"/>
      <c r="E2691" s="36"/>
      <c r="F2691" s="36"/>
      <c r="G2691" s="36"/>
      <c r="H2691" s="36"/>
      <c r="I2691" s="36"/>
    </row>
    <row r="2692" spans="3:9">
      <c r="C2692" s="36"/>
      <c r="D2692" s="36"/>
      <c r="E2692" s="36"/>
      <c r="F2692" s="36"/>
      <c r="G2692" s="36"/>
      <c r="H2692" s="36"/>
      <c r="I2692" s="36"/>
    </row>
    <row r="2693" spans="3:9">
      <c r="C2693" s="36"/>
      <c r="D2693" s="36"/>
      <c r="E2693" s="36"/>
      <c r="F2693" s="36"/>
      <c r="G2693" s="36"/>
      <c r="H2693" s="36"/>
      <c r="I2693" s="36"/>
    </row>
    <row r="2694" spans="3:9">
      <c r="C2694" s="36"/>
      <c r="D2694" s="36"/>
      <c r="E2694" s="36"/>
      <c r="F2694" s="36"/>
      <c r="G2694" s="36"/>
      <c r="H2694" s="36"/>
      <c r="I2694" s="36"/>
    </row>
    <row r="2695" spans="3:9">
      <c r="C2695" s="36"/>
      <c r="D2695" s="36"/>
      <c r="E2695" s="36"/>
      <c r="F2695" s="36"/>
      <c r="G2695" s="36"/>
      <c r="H2695" s="36"/>
      <c r="I2695" s="36"/>
    </row>
    <row r="2696" spans="3:9">
      <c r="C2696" s="36"/>
      <c r="D2696" s="36"/>
      <c r="E2696" s="36"/>
      <c r="F2696" s="36"/>
      <c r="G2696" s="36"/>
      <c r="H2696" s="36"/>
      <c r="I2696" s="36"/>
    </row>
    <row r="2697" spans="3:9">
      <c r="C2697" s="36"/>
      <c r="D2697" s="36"/>
      <c r="E2697" s="36"/>
      <c r="F2697" s="36"/>
      <c r="G2697" s="36"/>
      <c r="H2697" s="36"/>
      <c r="I2697" s="36"/>
    </row>
    <row r="2698" spans="3:9">
      <c r="C2698" s="36"/>
      <c r="D2698" s="36"/>
      <c r="E2698" s="36"/>
      <c r="F2698" s="36"/>
      <c r="G2698" s="36"/>
      <c r="H2698" s="36"/>
      <c r="I2698" s="36"/>
    </row>
    <row r="2699" spans="3:9">
      <c r="C2699" s="36"/>
      <c r="D2699" s="36"/>
      <c r="E2699" s="36"/>
      <c r="F2699" s="36"/>
      <c r="G2699" s="36"/>
      <c r="H2699" s="36"/>
      <c r="I2699" s="36"/>
    </row>
    <row r="2700" spans="3:9">
      <c r="C2700" s="36"/>
      <c r="D2700" s="36"/>
      <c r="E2700" s="36"/>
      <c r="F2700" s="36"/>
      <c r="G2700" s="36"/>
      <c r="H2700" s="36"/>
      <c r="I2700" s="36"/>
    </row>
    <row r="2702" spans="2:9">
      <c r="B2702" s="35" t="s">
        <v>1099</v>
      </c>
      <c r="C2702" s="36" t="str">
        <f t="shared" ref="C2702" si="9">_xlfn.DISPIMG("图片 166",1)</f>
        <v>=DISPIMG("图片 166",1)</v>
      </c>
      <c r="D2702" s="36"/>
      <c r="E2702" s="36"/>
      <c r="F2702" s="36"/>
      <c r="G2702" s="36"/>
      <c r="H2702" s="36"/>
      <c r="I2702" s="36"/>
    </row>
    <row r="2703" spans="3:9">
      <c r="C2703" s="36"/>
      <c r="D2703" s="36"/>
      <c r="E2703" s="36"/>
      <c r="F2703" s="36"/>
      <c r="G2703" s="36"/>
      <c r="H2703" s="36"/>
      <c r="I2703" s="36"/>
    </row>
    <row r="2704" spans="3:9">
      <c r="C2704" s="36"/>
      <c r="D2704" s="36"/>
      <c r="E2704" s="36"/>
      <c r="F2704" s="36"/>
      <c r="G2704" s="36"/>
      <c r="H2704" s="36"/>
      <c r="I2704" s="36"/>
    </row>
    <row r="2705" spans="3:9">
      <c r="C2705" s="36"/>
      <c r="D2705" s="36"/>
      <c r="E2705" s="36"/>
      <c r="F2705" s="36"/>
      <c r="G2705" s="36"/>
      <c r="H2705" s="36"/>
      <c r="I2705" s="36"/>
    </row>
    <row r="2706" spans="3:9">
      <c r="C2706" s="36"/>
      <c r="D2706" s="36"/>
      <c r="E2706" s="36"/>
      <c r="F2706" s="36"/>
      <c r="G2706" s="36"/>
      <c r="H2706" s="36"/>
      <c r="I2706" s="36"/>
    </row>
    <row r="2707" spans="3:9">
      <c r="C2707" s="36"/>
      <c r="D2707" s="36"/>
      <c r="E2707" s="36"/>
      <c r="F2707" s="36"/>
      <c r="G2707" s="36"/>
      <c r="H2707" s="36"/>
      <c r="I2707" s="36"/>
    </row>
    <row r="2708" spans="3:9">
      <c r="C2708" s="36"/>
      <c r="D2708" s="36"/>
      <c r="E2708" s="36"/>
      <c r="F2708" s="36"/>
      <c r="G2708" s="36"/>
      <c r="H2708" s="36"/>
      <c r="I2708" s="36"/>
    </row>
    <row r="2709" spans="3:9">
      <c r="C2709" s="36"/>
      <c r="D2709" s="36"/>
      <c r="E2709" s="36"/>
      <c r="F2709" s="36"/>
      <c r="G2709" s="36"/>
      <c r="H2709" s="36"/>
      <c r="I2709" s="36"/>
    </row>
    <row r="2710" spans="3:9">
      <c r="C2710" s="36"/>
      <c r="D2710" s="36"/>
      <c r="E2710" s="36"/>
      <c r="F2710" s="36"/>
      <c r="G2710" s="36"/>
      <c r="H2710" s="36"/>
      <c r="I2710" s="36"/>
    </row>
    <row r="2711" spans="3:9">
      <c r="C2711" s="36"/>
      <c r="D2711" s="36"/>
      <c r="E2711" s="36"/>
      <c r="F2711" s="36"/>
      <c r="G2711" s="36"/>
      <c r="H2711" s="36"/>
      <c r="I2711" s="36"/>
    </row>
    <row r="2712" spans="3:9">
      <c r="C2712" s="36"/>
      <c r="D2712" s="36"/>
      <c r="E2712" s="36"/>
      <c r="F2712" s="36"/>
      <c r="G2712" s="36"/>
      <c r="H2712" s="36"/>
      <c r="I2712" s="36"/>
    </row>
    <row r="2714" spans="2:9">
      <c r="B2714" s="35" t="s">
        <v>1103</v>
      </c>
      <c r="C2714" s="36" t="str">
        <f t="shared" ref="C2714" si="10">_xlfn.DISPIMG("图片 169",1)</f>
        <v>=DISPIMG("图片 169",1)</v>
      </c>
      <c r="D2714" s="36"/>
      <c r="E2714" s="36"/>
      <c r="F2714" s="36"/>
      <c r="G2714" s="36"/>
      <c r="H2714" s="36"/>
      <c r="I2714" s="36"/>
    </row>
    <row r="2715" spans="3:9">
      <c r="C2715" s="36"/>
      <c r="D2715" s="36"/>
      <c r="E2715" s="36"/>
      <c r="F2715" s="36"/>
      <c r="G2715" s="36"/>
      <c r="H2715" s="36"/>
      <c r="I2715" s="36"/>
    </row>
    <row r="2716" spans="3:9">
      <c r="C2716" s="36"/>
      <c r="D2716" s="36"/>
      <c r="E2716" s="36"/>
      <c r="F2716" s="36"/>
      <c r="G2716" s="36"/>
      <c r="H2716" s="36"/>
      <c r="I2716" s="36"/>
    </row>
    <row r="2717" spans="3:9">
      <c r="C2717" s="36"/>
      <c r="D2717" s="36"/>
      <c r="E2717" s="36"/>
      <c r="F2717" s="36"/>
      <c r="G2717" s="36"/>
      <c r="H2717" s="36"/>
      <c r="I2717" s="36"/>
    </row>
    <row r="2718" spans="3:9">
      <c r="C2718" s="36"/>
      <c r="D2718" s="36"/>
      <c r="E2718" s="36"/>
      <c r="F2718" s="36"/>
      <c r="G2718" s="36"/>
      <c r="H2718" s="36"/>
      <c r="I2718" s="36"/>
    </row>
    <row r="2719" spans="3:9">
      <c r="C2719" s="36"/>
      <c r="D2719" s="36"/>
      <c r="E2719" s="36"/>
      <c r="F2719" s="36"/>
      <c r="G2719" s="36"/>
      <c r="H2719" s="36"/>
      <c r="I2719" s="36"/>
    </row>
    <row r="2720" spans="3:9">
      <c r="C2720" s="36"/>
      <c r="D2720" s="36"/>
      <c r="E2720" s="36"/>
      <c r="F2720" s="36"/>
      <c r="G2720" s="36"/>
      <c r="H2720" s="36"/>
      <c r="I2720" s="36"/>
    </row>
    <row r="2721" spans="3:9">
      <c r="C2721" s="36"/>
      <c r="D2721" s="36"/>
      <c r="E2721" s="36"/>
      <c r="F2721" s="36"/>
      <c r="G2721" s="36"/>
      <c r="H2721" s="36"/>
      <c r="I2721" s="36"/>
    </row>
    <row r="2722" spans="3:9">
      <c r="C2722" s="36"/>
      <c r="D2722" s="36"/>
      <c r="E2722" s="36"/>
      <c r="F2722" s="36"/>
      <c r="G2722" s="36"/>
      <c r="H2722" s="36"/>
      <c r="I2722" s="36"/>
    </row>
    <row r="2723" spans="3:9">
      <c r="C2723" s="36"/>
      <c r="D2723" s="36"/>
      <c r="E2723" s="36"/>
      <c r="F2723" s="36"/>
      <c r="G2723" s="36"/>
      <c r="H2723" s="36"/>
      <c r="I2723" s="36"/>
    </row>
    <row r="2724" spans="3:9">
      <c r="C2724" s="36"/>
      <c r="D2724" s="36"/>
      <c r="E2724" s="36"/>
      <c r="F2724" s="36"/>
      <c r="G2724" s="36"/>
      <c r="H2724" s="36"/>
      <c r="I2724" s="36"/>
    </row>
    <row r="2726" spans="2:9">
      <c r="B2726" s="35" t="s">
        <v>1108</v>
      </c>
      <c r="C2726" s="36" t="str">
        <f t="shared" ref="C2726" si="11">_xlfn.DISPIMG("图片 257",1)</f>
        <v>=DISPIMG("图片 257",1)</v>
      </c>
      <c r="D2726" s="36"/>
      <c r="E2726" s="36"/>
      <c r="F2726" s="36"/>
      <c r="G2726" s="36"/>
      <c r="H2726" s="36"/>
      <c r="I2726" s="36"/>
    </row>
    <row r="2727" spans="3:9">
      <c r="C2727" s="36"/>
      <c r="D2727" s="36"/>
      <c r="E2727" s="36"/>
      <c r="F2727" s="36"/>
      <c r="G2727" s="36"/>
      <c r="H2727" s="36"/>
      <c r="I2727" s="36"/>
    </row>
    <row r="2728" spans="3:9">
      <c r="C2728" s="36"/>
      <c r="D2728" s="36"/>
      <c r="E2728" s="36"/>
      <c r="F2728" s="36"/>
      <c r="G2728" s="36"/>
      <c r="H2728" s="36"/>
      <c r="I2728" s="36"/>
    </row>
    <row r="2729" spans="3:9">
      <c r="C2729" s="36"/>
      <c r="D2729" s="36"/>
      <c r="E2729" s="36"/>
      <c r="F2729" s="36"/>
      <c r="G2729" s="36"/>
      <c r="H2729" s="36"/>
      <c r="I2729" s="36"/>
    </row>
    <row r="2730" spans="3:9">
      <c r="C2730" s="36"/>
      <c r="D2730" s="36"/>
      <c r="E2730" s="36"/>
      <c r="F2730" s="36"/>
      <c r="G2730" s="36"/>
      <c r="H2730" s="36"/>
      <c r="I2730" s="36"/>
    </row>
    <row r="2731" spans="3:9">
      <c r="C2731" s="36"/>
      <c r="D2731" s="36"/>
      <c r="E2731" s="36"/>
      <c r="F2731" s="36"/>
      <c r="G2731" s="36"/>
      <c r="H2731" s="36"/>
      <c r="I2731" s="36"/>
    </row>
    <row r="2732" spans="3:9">
      <c r="C2732" s="36"/>
      <c r="D2732" s="36"/>
      <c r="E2732" s="36"/>
      <c r="F2732" s="36"/>
      <c r="G2732" s="36"/>
      <c r="H2732" s="36"/>
      <c r="I2732" s="36"/>
    </row>
    <row r="2733" spans="3:9">
      <c r="C2733" s="36"/>
      <c r="D2733" s="36"/>
      <c r="E2733" s="36"/>
      <c r="F2733" s="36"/>
      <c r="G2733" s="36"/>
      <c r="H2733" s="36"/>
      <c r="I2733" s="36"/>
    </row>
    <row r="2734" spans="3:9">
      <c r="C2734" s="36"/>
      <c r="D2734" s="36"/>
      <c r="E2734" s="36"/>
      <c r="F2734" s="36"/>
      <c r="G2734" s="36"/>
      <c r="H2734" s="36"/>
      <c r="I2734" s="36"/>
    </row>
    <row r="2735" spans="3:9">
      <c r="C2735" s="36"/>
      <c r="D2735" s="36"/>
      <c r="E2735" s="36"/>
      <c r="F2735" s="36"/>
      <c r="G2735" s="36"/>
      <c r="H2735" s="36"/>
      <c r="I2735" s="36"/>
    </row>
    <row r="2736" spans="3:9">
      <c r="C2736" s="36"/>
      <c r="D2736" s="36"/>
      <c r="E2736" s="36"/>
      <c r="F2736" s="36"/>
      <c r="G2736" s="36"/>
      <c r="H2736" s="36"/>
      <c r="I2736" s="36"/>
    </row>
    <row r="2738" spans="2:9">
      <c r="B2738" s="35" t="s">
        <v>1113</v>
      </c>
      <c r="C2738" s="36" t="str">
        <f t="shared" ref="C2738" si="12">_xlfn.DISPIMG("图片 263",1)</f>
        <v>=DISPIMG("图片 263",1)</v>
      </c>
      <c r="D2738" s="36"/>
      <c r="E2738" s="36"/>
      <c r="F2738" s="36"/>
      <c r="G2738" s="36"/>
      <c r="H2738" s="36"/>
      <c r="I2738" s="36"/>
    </row>
    <row r="2739" spans="3:9">
      <c r="C2739" s="36"/>
      <c r="D2739" s="36"/>
      <c r="E2739" s="36"/>
      <c r="F2739" s="36"/>
      <c r="G2739" s="36"/>
      <c r="H2739" s="36"/>
      <c r="I2739" s="36"/>
    </row>
    <row r="2740" spans="3:9">
      <c r="C2740" s="36"/>
      <c r="D2740" s="36"/>
      <c r="E2740" s="36"/>
      <c r="F2740" s="36"/>
      <c r="G2740" s="36"/>
      <c r="H2740" s="36"/>
      <c r="I2740" s="36"/>
    </row>
    <row r="2741" spans="3:9">
      <c r="C2741" s="36"/>
      <c r="D2741" s="36"/>
      <c r="E2741" s="36"/>
      <c r="F2741" s="36"/>
      <c r="G2741" s="36"/>
      <c r="H2741" s="36"/>
      <c r="I2741" s="36"/>
    </row>
    <row r="2742" spans="3:9">
      <c r="C2742" s="36"/>
      <c r="D2742" s="36"/>
      <c r="E2742" s="36"/>
      <c r="F2742" s="36"/>
      <c r="G2742" s="36"/>
      <c r="H2742" s="36"/>
      <c r="I2742" s="36"/>
    </row>
    <row r="2743" spans="3:9">
      <c r="C2743" s="36"/>
      <c r="D2743" s="36"/>
      <c r="E2743" s="36"/>
      <c r="F2743" s="36"/>
      <c r="G2743" s="36"/>
      <c r="H2743" s="36"/>
      <c r="I2743" s="36"/>
    </row>
    <row r="2744" spans="3:9">
      <c r="C2744" s="36"/>
      <c r="D2744" s="36"/>
      <c r="E2744" s="36"/>
      <c r="F2744" s="36"/>
      <c r="G2744" s="36"/>
      <c r="H2744" s="36"/>
      <c r="I2744" s="36"/>
    </row>
    <row r="2745" spans="3:9">
      <c r="C2745" s="36"/>
      <c r="D2745" s="36"/>
      <c r="E2745" s="36"/>
      <c r="F2745" s="36"/>
      <c r="G2745" s="36"/>
      <c r="H2745" s="36"/>
      <c r="I2745" s="36"/>
    </row>
    <row r="2746" spans="3:9">
      <c r="C2746" s="36"/>
      <c r="D2746" s="36"/>
      <c r="E2746" s="36"/>
      <c r="F2746" s="36"/>
      <c r="G2746" s="36"/>
      <c r="H2746" s="36"/>
      <c r="I2746" s="36"/>
    </row>
    <row r="2747" spans="3:9">
      <c r="C2747" s="36"/>
      <c r="D2747" s="36"/>
      <c r="E2747" s="36"/>
      <c r="F2747" s="36"/>
      <c r="G2747" s="36"/>
      <c r="H2747" s="36"/>
      <c r="I2747" s="36"/>
    </row>
    <row r="2748" spans="3:9">
      <c r="C2748" s="36"/>
      <c r="D2748" s="36"/>
      <c r="E2748" s="36"/>
      <c r="F2748" s="36"/>
      <c r="G2748" s="36"/>
      <c r="H2748" s="36"/>
      <c r="I2748" s="36"/>
    </row>
    <row r="2750" spans="2:9">
      <c r="B2750" s="35" t="s">
        <v>1118</v>
      </c>
      <c r="C2750" s="36" t="str">
        <f t="shared" ref="C2750" si="13">_xlfn.DISPIMG("图片 271",1)</f>
        <v>=DISPIMG("图片 271",1)</v>
      </c>
      <c r="D2750" s="36"/>
      <c r="E2750" s="36"/>
      <c r="F2750" s="36"/>
      <c r="G2750" s="36"/>
      <c r="H2750" s="36"/>
      <c r="I2750" s="36"/>
    </row>
    <row r="2751" spans="3:9">
      <c r="C2751" s="36"/>
      <c r="D2751" s="36"/>
      <c r="E2751" s="36"/>
      <c r="F2751" s="36"/>
      <c r="G2751" s="36"/>
      <c r="H2751" s="36"/>
      <c r="I2751" s="36"/>
    </row>
    <row r="2752" spans="3:9">
      <c r="C2752" s="36"/>
      <c r="D2752" s="36"/>
      <c r="E2752" s="36"/>
      <c r="F2752" s="36"/>
      <c r="G2752" s="36"/>
      <c r="H2752" s="36"/>
      <c r="I2752" s="36"/>
    </row>
    <row r="2753" spans="3:9">
      <c r="C2753" s="36"/>
      <c r="D2753" s="36"/>
      <c r="E2753" s="36"/>
      <c r="F2753" s="36"/>
      <c r="G2753" s="36"/>
      <c r="H2753" s="36"/>
      <c r="I2753" s="36"/>
    </row>
    <row r="2754" spans="3:9">
      <c r="C2754" s="36"/>
      <c r="D2754" s="36"/>
      <c r="E2754" s="36"/>
      <c r="F2754" s="36"/>
      <c r="G2754" s="36"/>
      <c r="H2754" s="36"/>
      <c r="I2754" s="36"/>
    </row>
    <row r="2755" spans="3:9">
      <c r="C2755" s="36"/>
      <c r="D2755" s="36"/>
      <c r="E2755" s="36"/>
      <c r="F2755" s="36"/>
      <c r="G2755" s="36"/>
      <c r="H2755" s="36"/>
      <c r="I2755" s="36"/>
    </row>
    <row r="2756" spans="3:9">
      <c r="C2756" s="36"/>
      <c r="D2756" s="36"/>
      <c r="E2756" s="36"/>
      <c r="F2756" s="36"/>
      <c r="G2756" s="36"/>
      <c r="H2756" s="36"/>
      <c r="I2756" s="36"/>
    </row>
    <row r="2757" spans="3:9">
      <c r="C2757" s="36"/>
      <c r="D2757" s="36"/>
      <c r="E2757" s="36"/>
      <c r="F2757" s="36"/>
      <c r="G2757" s="36"/>
      <c r="H2757" s="36"/>
      <c r="I2757" s="36"/>
    </row>
    <row r="2758" spans="3:9">
      <c r="C2758" s="36"/>
      <c r="D2758" s="36"/>
      <c r="E2758" s="36"/>
      <c r="F2758" s="36"/>
      <c r="G2758" s="36"/>
      <c r="H2758" s="36"/>
      <c r="I2758" s="36"/>
    </row>
    <row r="2759" spans="3:9">
      <c r="C2759" s="36"/>
      <c r="D2759" s="36"/>
      <c r="E2759" s="36"/>
      <c r="F2759" s="36"/>
      <c r="G2759" s="36"/>
      <c r="H2759" s="36"/>
      <c r="I2759" s="36"/>
    </row>
    <row r="2760" spans="3:9">
      <c r="C2760" s="36"/>
      <c r="D2760" s="36"/>
      <c r="E2760" s="36"/>
      <c r="F2760" s="36"/>
      <c r="G2760" s="36"/>
      <c r="H2760" s="36"/>
      <c r="I2760" s="36"/>
    </row>
    <row r="2762" spans="2:9">
      <c r="B2762" s="35" t="s">
        <v>1123</v>
      </c>
      <c r="C2762" s="36" t="str">
        <f t="shared" ref="C2762" si="14">_xlfn.DISPIMG("图片 276",1)</f>
        <v>=DISPIMG("图片 276",1)</v>
      </c>
      <c r="D2762" s="36"/>
      <c r="E2762" s="36"/>
      <c r="F2762" s="36"/>
      <c r="G2762" s="36"/>
      <c r="H2762" s="36"/>
      <c r="I2762" s="36"/>
    </row>
    <row r="2763" spans="3:9">
      <c r="C2763" s="36"/>
      <c r="D2763" s="36"/>
      <c r="E2763" s="36"/>
      <c r="F2763" s="36"/>
      <c r="G2763" s="36"/>
      <c r="H2763" s="36"/>
      <c r="I2763" s="36"/>
    </row>
    <row r="2764" spans="3:9">
      <c r="C2764" s="36"/>
      <c r="D2764" s="36"/>
      <c r="E2764" s="36"/>
      <c r="F2764" s="36"/>
      <c r="G2764" s="36"/>
      <c r="H2764" s="36"/>
      <c r="I2764" s="36"/>
    </row>
    <row r="2765" spans="3:9">
      <c r="C2765" s="36"/>
      <c r="D2765" s="36"/>
      <c r="E2765" s="36"/>
      <c r="F2765" s="36"/>
      <c r="G2765" s="36"/>
      <c r="H2765" s="36"/>
      <c r="I2765" s="36"/>
    </row>
    <row r="2766" spans="3:9">
      <c r="C2766" s="36"/>
      <c r="D2766" s="36"/>
      <c r="E2766" s="36"/>
      <c r="F2766" s="36"/>
      <c r="G2766" s="36"/>
      <c r="H2766" s="36"/>
      <c r="I2766" s="36"/>
    </row>
    <row r="2767" spans="3:9">
      <c r="C2767" s="36"/>
      <c r="D2767" s="36"/>
      <c r="E2767" s="36"/>
      <c r="F2767" s="36"/>
      <c r="G2767" s="36"/>
      <c r="H2767" s="36"/>
      <c r="I2767" s="36"/>
    </row>
    <row r="2768" spans="3:9">
      <c r="C2768" s="36"/>
      <c r="D2768" s="36"/>
      <c r="E2768" s="36"/>
      <c r="F2768" s="36"/>
      <c r="G2768" s="36"/>
      <c r="H2768" s="36"/>
      <c r="I2768" s="36"/>
    </row>
    <row r="2769" spans="3:9">
      <c r="C2769" s="36"/>
      <c r="D2769" s="36"/>
      <c r="E2769" s="36"/>
      <c r="F2769" s="36"/>
      <c r="G2769" s="36"/>
      <c r="H2769" s="36"/>
      <c r="I2769" s="36"/>
    </row>
    <row r="2770" spans="3:9">
      <c r="C2770" s="36"/>
      <c r="D2770" s="36"/>
      <c r="E2770" s="36"/>
      <c r="F2770" s="36"/>
      <c r="G2770" s="36"/>
      <c r="H2770" s="36"/>
      <c r="I2770" s="36"/>
    </row>
    <row r="2771" spans="3:9">
      <c r="C2771" s="36"/>
      <c r="D2771" s="36"/>
      <c r="E2771" s="36"/>
      <c r="F2771" s="36"/>
      <c r="G2771" s="36"/>
      <c r="H2771" s="36"/>
      <c r="I2771" s="36"/>
    </row>
    <row r="2772" spans="3:9">
      <c r="C2772" s="36"/>
      <c r="D2772" s="36"/>
      <c r="E2772" s="36"/>
      <c r="F2772" s="36"/>
      <c r="G2772" s="36"/>
      <c r="H2772" s="36"/>
      <c r="I2772" s="36"/>
    </row>
    <row r="2774" spans="2:9">
      <c r="B2774" s="35" t="s">
        <v>1128</v>
      </c>
      <c r="C2774" s="36" t="str">
        <f t="shared" ref="C2774" si="15">_xlfn.DISPIMG("图片 277",1)</f>
        <v>=DISPIMG("图片 277",1)</v>
      </c>
      <c r="D2774" s="36"/>
      <c r="E2774" s="36"/>
      <c r="F2774" s="36"/>
      <c r="G2774" s="36"/>
      <c r="H2774" s="36"/>
      <c r="I2774" s="36"/>
    </row>
    <row r="2775" spans="3:9">
      <c r="C2775" s="36"/>
      <c r="D2775" s="36"/>
      <c r="E2775" s="36"/>
      <c r="F2775" s="36"/>
      <c r="G2775" s="36"/>
      <c r="H2775" s="36"/>
      <c r="I2775" s="36"/>
    </row>
    <row r="2776" spans="3:9">
      <c r="C2776" s="36"/>
      <c r="D2776" s="36"/>
      <c r="E2776" s="36"/>
      <c r="F2776" s="36"/>
      <c r="G2776" s="36"/>
      <c r="H2776" s="36"/>
      <c r="I2776" s="36"/>
    </row>
    <row r="2777" spans="3:9">
      <c r="C2777" s="36"/>
      <c r="D2777" s="36"/>
      <c r="E2777" s="36"/>
      <c r="F2777" s="36"/>
      <c r="G2777" s="36"/>
      <c r="H2777" s="36"/>
      <c r="I2777" s="36"/>
    </row>
    <row r="2778" spans="3:9">
      <c r="C2778" s="36"/>
      <c r="D2778" s="36"/>
      <c r="E2778" s="36"/>
      <c r="F2778" s="36"/>
      <c r="G2778" s="36"/>
      <c r="H2778" s="36"/>
      <c r="I2778" s="36"/>
    </row>
    <row r="2779" spans="3:9">
      <c r="C2779" s="36"/>
      <c r="D2779" s="36"/>
      <c r="E2779" s="36"/>
      <c r="F2779" s="36"/>
      <c r="G2779" s="36"/>
      <c r="H2779" s="36"/>
      <c r="I2779" s="36"/>
    </row>
    <row r="2780" spans="3:9">
      <c r="C2780" s="36"/>
      <c r="D2780" s="36"/>
      <c r="E2780" s="36"/>
      <c r="F2780" s="36"/>
      <c r="G2780" s="36"/>
      <c r="H2780" s="36"/>
      <c r="I2780" s="36"/>
    </row>
    <row r="2781" spans="3:9">
      <c r="C2781" s="36"/>
      <c r="D2781" s="36"/>
      <c r="E2781" s="36"/>
      <c r="F2781" s="36"/>
      <c r="G2781" s="36"/>
      <c r="H2781" s="36"/>
      <c r="I2781" s="36"/>
    </row>
    <row r="2782" spans="3:9">
      <c r="C2782" s="36"/>
      <c r="D2782" s="36"/>
      <c r="E2782" s="36"/>
      <c r="F2782" s="36"/>
      <c r="G2782" s="36"/>
      <c r="H2782" s="36"/>
      <c r="I2782" s="36"/>
    </row>
    <row r="2783" spans="3:9">
      <c r="C2783" s="36"/>
      <c r="D2783" s="36"/>
      <c r="E2783" s="36"/>
      <c r="F2783" s="36"/>
      <c r="G2783" s="36"/>
      <c r="H2783" s="36"/>
      <c r="I2783" s="36"/>
    </row>
    <row r="2784" spans="3:9">
      <c r="C2784" s="36"/>
      <c r="D2784" s="36"/>
      <c r="E2784" s="36"/>
      <c r="F2784" s="36"/>
      <c r="G2784" s="36"/>
      <c r="H2784" s="36"/>
      <c r="I2784" s="36"/>
    </row>
    <row r="2786" spans="2:9">
      <c r="B2786" s="35" t="s">
        <v>1219</v>
      </c>
      <c r="C2786" s="36" t="str">
        <f t="shared" ref="C2786" si="16">_xlfn.DISPIMG("图片 278",1)</f>
        <v>=DISPIMG("图片 278",1)</v>
      </c>
      <c r="D2786" s="36"/>
      <c r="E2786" s="36"/>
      <c r="F2786" s="36"/>
      <c r="G2786" s="36"/>
      <c r="H2786" s="36"/>
      <c r="I2786" s="36"/>
    </row>
    <row r="2787" spans="3:9">
      <c r="C2787" s="36"/>
      <c r="D2787" s="36"/>
      <c r="E2787" s="36"/>
      <c r="F2787" s="36"/>
      <c r="G2787" s="36"/>
      <c r="H2787" s="36"/>
      <c r="I2787" s="36"/>
    </row>
    <row r="2788" spans="3:9">
      <c r="C2788" s="36"/>
      <c r="D2788" s="36"/>
      <c r="E2788" s="36"/>
      <c r="F2788" s="36"/>
      <c r="G2788" s="36"/>
      <c r="H2788" s="36"/>
      <c r="I2788" s="36"/>
    </row>
    <row r="2789" spans="3:9">
      <c r="C2789" s="36"/>
      <c r="D2789" s="36"/>
      <c r="E2789" s="36"/>
      <c r="F2789" s="36"/>
      <c r="G2789" s="36"/>
      <c r="H2789" s="36"/>
      <c r="I2789" s="36"/>
    </row>
    <row r="2790" spans="3:9">
      <c r="C2790" s="36"/>
      <c r="D2790" s="36"/>
      <c r="E2790" s="36"/>
      <c r="F2790" s="36"/>
      <c r="G2790" s="36"/>
      <c r="H2790" s="36"/>
      <c r="I2790" s="36"/>
    </row>
    <row r="2791" spans="3:9">
      <c r="C2791" s="36"/>
      <c r="D2791" s="36"/>
      <c r="E2791" s="36"/>
      <c r="F2791" s="36"/>
      <c r="G2791" s="36"/>
      <c r="H2791" s="36"/>
      <c r="I2791" s="36"/>
    </row>
    <row r="2792" spans="3:9">
      <c r="C2792" s="36"/>
      <c r="D2792" s="36"/>
      <c r="E2792" s="36"/>
      <c r="F2792" s="36"/>
      <c r="G2792" s="36"/>
      <c r="H2792" s="36"/>
      <c r="I2792" s="36"/>
    </row>
    <row r="2793" spans="3:9">
      <c r="C2793" s="36"/>
      <c r="D2793" s="36"/>
      <c r="E2793" s="36"/>
      <c r="F2793" s="36"/>
      <c r="G2793" s="36"/>
      <c r="H2793" s="36"/>
      <c r="I2793" s="36"/>
    </row>
    <row r="2794" spans="3:9">
      <c r="C2794" s="36"/>
      <c r="D2794" s="36"/>
      <c r="E2794" s="36"/>
      <c r="F2794" s="36"/>
      <c r="G2794" s="36"/>
      <c r="H2794" s="36"/>
      <c r="I2794" s="36"/>
    </row>
    <row r="2795" spans="3:9">
      <c r="C2795" s="36"/>
      <c r="D2795" s="36"/>
      <c r="E2795" s="36"/>
      <c r="F2795" s="36"/>
      <c r="G2795" s="36"/>
      <c r="H2795" s="36"/>
      <c r="I2795" s="36"/>
    </row>
    <row r="2796" spans="3:9">
      <c r="C2796" s="36"/>
      <c r="D2796" s="36"/>
      <c r="E2796" s="36"/>
      <c r="F2796" s="36"/>
      <c r="G2796" s="36"/>
      <c r="H2796" s="36"/>
      <c r="I2796" s="36"/>
    </row>
    <row r="2798" spans="2:9">
      <c r="B2798" s="35" t="s">
        <v>1226</v>
      </c>
      <c r="C2798" s="36"/>
      <c r="D2798" s="36"/>
      <c r="E2798" s="36"/>
      <c r="F2798" s="36"/>
      <c r="G2798" s="36"/>
      <c r="H2798" s="36"/>
      <c r="I2798" s="36"/>
    </row>
    <row r="2799" spans="3:9">
      <c r="C2799" s="36"/>
      <c r="D2799" s="36"/>
      <c r="E2799" s="36"/>
      <c r="F2799" s="36"/>
      <c r="G2799" s="36"/>
      <c r="H2799" s="36"/>
      <c r="I2799" s="36"/>
    </row>
    <row r="2800" spans="3:9">
      <c r="C2800" s="36"/>
      <c r="D2800" s="36"/>
      <c r="E2800" s="36"/>
      <c r="F2800" s="36"/>
      <c r="G2800" s="36"/>
      <c r="H2800" s="36"/>
      <c r="I2800" s="36"/>
    </row>
    <row r="2801" spans="3:9">
      <c r="C2801" s="36"/>
      <c r="D2801" s="36"/>
      <c r="E2801" s="36"/>
      <c r="F2801" s="36"/>
      <c r="G2801" s="36"/>
      <c r="H2801" s="36"/>
      <c r="I2801" s="36"/>
    </row>
    <row r="2802" spans="3:9">
      <c r="C2802" s="36"/>
      <c r="D2802" s="36"/>
      <c r="E2802" s="36"/>
      <c r="F2802" s="36"/>
      <c r="G2802" s="36"/>
      <c r="H2802" s="36"/>
      <c r="I2802" s="36"/>
    </row>
    <row r="2803" spans="3:9">
      <c r="C2803" s="36"/>
      <c r="D2803" s="36"/>
      <c r="E2803" s="36"/>
      <c r="F2803" s="36"/>
      <c r="G2803" s="36"/>
      <c r="H2803" s="36"/>
      <c r="I2803" s="36"/>
    </row>
    <row r="2804" spans="3:9">
      <c r="C2804" s="36"/>
      <c r="D2804" s="36"/>
      <c r="E2804" s="36"/>
      <c r="F2804" s="36"/>
      <c r="G2804" s="36"/>
      <c r="H2804" s="36"/>
      <c r="I2804" s="36"/>
    </row>
    <row r="2805" spans="3:9">
      <c r="C2805" s="36"/>
      <c r="D2805" s="36"/>
      <c r="E2805" s="36"/>
      <c r="F2805" s="36"/>
      <c r="G2805" s="36"/>
      <c r="H2805" s="36"/>
      <c r="I2805" s="36"/>
    </row>
    <row r="2806" spans="3:9">
      <c r="C2806" s="36"/>
      <c r="D2806" s="36"/>
      <c r="E2806" s="36"/>
      <c r="F2806" s="36"/>
      <c r="G2806" s="36"/>
      <c r="H2806" s="36"/>
      <c r="I2806" s="36"/>
    </row>
    <row r="2807" spans="3:9">
      <c r="C2807" s="36"/>
      <c r="D2807" s="36"/>
      <c r="E2807" s="36"/>
      <c r="F2807" s="36"/>
      <c r="G2807" s="36"/>
      <c r="H2807" s="36"/>
      <c r="I2807" s="36"/>
    </row>
    <row r="2808" spans="3:9">
      <c r="C2808" s="36"/>
      <c r="D2808" s="36"/>
      <c r="E2808" s="36"/>
      <c r="F2808" s="36"/>
      <c r="G2808" s="36"/>
      <c r="H2808" s="36"/>
      <c r="I2808" s="36"/>
    </row>
    <row r="2810" spans="2:9">
      <c r="B2810" s="35" t="s">
        <v>1233</v>
      </c>
      <c r="C2810" s="36"/>
      <c r="D2810" s="36"/>
      <c r="E2810" s="36"/>
      <c r="F2810" s="36"/>
      <c r="G2810" s="36"/>
      <c r="H2810" s="36"/>
      <c r="I2810" s="36"/>
    </row>
    <row r="2811" spans="3:9">
      <c r="C2811" s="36"/>
      <c r="D2811" s="36"/>
      <c r="E2811" s="36"/>
      <c r="F2811" s="36"/>
      <c r="G2811" s="36"/>
      <c r="H2811" s="36"/>
      <c r="I2811" s="36"/>
    </row>
    <row r="2812" spans="3:9">
      <c r="C2812" s="36"/>
      <c r="D2812" s="36"/>
      <c r="E2812" s="36"/>
      <c r="F2812" s="36"/>
      <c r="G2812" s="36"/>
      <c r="H2812" s="36"/>
      <c r="I2812" s="36"/>
    </row>
    <row r="2813" spans="3:9">
      <c r="C2813" s="36"/>
      <c r="D2813" s="36"/>
      <c r="E2813" s="36"/>
      <c r="F2813" s="36"/>
      <c r="G2813" s="36"/>
      <c r="H2813" s="36"/>
      <c r="I2813" s="36"/>
    </row>
    <row r="2814" spans="3:9">
      <c r="C2814" s="36"/>
      <c r="D2814" s="36"/>
      <c r="E2814" s="36"/>
      <c r="F2814" s="36"/>
      <c r="G2814" s="36"/>
      <c r="H2814" s="36"/>
      <c r="I2814" s="36"/>
    </row>
    <row r="2815" spans="3:9">
      <c r="C2815" s="36"/>
      <c r="D2815" s="36"/>
      <c r="E2815" s="36"/>
      <c r="F2815" s="36"/>
      <c r="G2815" s="36"/>
      <c r="H2815" s="36"/>
      <c r="I2815" s="36"/>
    </row>
    <row r="2816" spans="3:9">
      <c r="C2816" s="36"/>
      <c r="D2816" s="36"/>
      <c r="E2816" s="36"/>
      <c r="F2816" s="36"/>
      <c r="G2816" s="36"/>
      <c r="H2816" s="36"/>
      <c r="I2816" s="36"/>
    </row>
    <row r="2817" spans="3:9">
      <c r="C2817" s="36"/>
      <c r="D2817" s="36"/>
      <c r="E2817" s="36"/>
      <c r="F2817" s="36"/>
      <c r="G2817" s="36"/>
      <c r="H2817" s="36"/>
      <c r="I2817" s="36"/>
    </row>
    <row r="2818" spans="3:9">
      <c r="C2818" s="36"/>
      <c r="D2818" s="36"/>
      <c r="E2818" s="36"/>
      <c r="F2818" s="36"/>
      <c r="G2818" s="36"/>
      <c r="H2818" s="36"/>
      <c r="I2818" s="36"/>
    </row>
    <row r="2819" spans="3:9">
      <c r="C2819" s="36"/>
      <c r="D2819" s="36"/>
      <c r="E2819" s="36"/>
      <c r="F2819" s="36"/>
      <c r="G2819" s="36"/>
      <c r="H2819" s="36"/>
      <c r="I2819" s="36"/>
    </row>
    <row r="2820" spans="3:9">
      <c r="C2820" s="36"/>
      <c r="D2820" s="36"/>
      <c r="E2820" s="36"/>
      <c r="F2820" s="36"/>
      <c r="G2820" s="36"/>
      <c r="H2820" s="36"/>
      <c r="I2820" s="36"/>
    </row>
    <row r="2822" spans="2:9">
      <c r="B2822" s="35" t="s">
        <v>1240</v>
      </c>
      <c r="C2822" s="36"/>
      <c r="D2822" s="36"/>
      <c r="E2822" s="36"/>
      <c r="F2822" s="36"/>
      <c r="G2822" s="36"/>
      <c r="H2822" s="36"/>
      <c r="I2822" s="36"/>
    </row>
    <row r="2823" spans="3:9">
      <c r="C2823" s="36"/>
      <c r="D2823" s="36"/>
      <c r="E2823" s="36"/>
      <c r="F2823" s="36"/>
      <c r="G2823" s="36"/>
      <c r="H2823" s="36"/>
      <c r="I2823" s="36"/>
    </row>
    <row r="2824" spans="3:9">
      <c r="C2824" s="36"/>
      <c r="D2824" s="36"/>
      <c r="E2824" s="36"/>
      <c r="F2824" s="36"/>
      <c r="G2824" s="36"/>
      <c r="H2824" s="36"/>
      <c r="I2824" s="36"/>
    </row>
    <row r="2825" spans="3:9">
      <c r="C2825" s="36"/>
      <c r="D2825" s="36"/>
      <c r="E2825" s="36"/>
      <c r="F2825" s="36"/>
      <c r="G2825" s="36"/>
      <c r="H2825" s="36"/>
      <c r="I2825" s="36"/>
    </row>
    <row r="2826" spans="3:9">
      <c r="C2826" s="36"/>
      <c r="D2826" s="36"/>
      <c r="E2826" s="36"/>
      <c r="F2826" s="36"/>
      <c r="G2826" s="36"/>
      <c r="H2826" s="36"/>
      <c r="I2826" s="36"/>
    </row>
    <row r="2827" spans="3:9">
      <c r="C2827" s="36"/>
      <c r="D2827" s="36"/>
      <c r="E2827" s="36"/>
      <c r="F2827" s="36"/>
      <c r="G2827" s="36"/>
      <c r="H2827" s="36"/>
      <c r="I2827" s="36"/>
    </row>
    <row r="2828" spans="3:9">
      <c r="C2828" s="36"/>
      <c r="D2828" s="36"/>
      <c r="E2828" s="36"/>
      <c r="F2828" s="36"/>
      <c r="G2828" s="36"/>
      <c r="H2828" s="36"/>
      <c r="I2828" s="36"/>
    </row>
    <row r="2829" spans="3:9">
      <c r="C2829" s="36"/>
      <c r="D2829" s="36"/>
      <c r="E2829" s="36"/>
      <c r="F2829" s="36"/>
      <c r="G2829" s="36"/>
      <c r="H2829" s="36"/>
      <c r="I2829" s="36"/>
    </row>
    <row r="2830" spans="3:9">
      <c r="C2830" s="36"/>
      <c r="D2830" s="36"/>
      <c r="E2830" s="36"/>
      <c r="F2830" s="36"/>
      <c r="G2830" s="36"/>
      <c r="H2830" s="36"/>
      <c r="I2830" s="36"/>
    </row>
    <row r="2831" spans="3:9">
      <c r="C2831" s="36"/>
      <c r="D2831" s="36"/>
      <c r="E2831" s="36"/>
      <c r="F2831" s="36"/>
      <c r="G2831" s="36"/>
      <c r="H2831" s="36"/>
      <c r="I2831" s="36"/>
    </row>
    <row r="2832" spans="3:9">
      <c r="C2832" s="36"/>
      <c r="D2832" s="36"/>
      <c r="E2832" s="36"/>
      <c r="F2832" s="36"/>
      <c r="G2832" s="36"/>
      <c r="H2832" s="36"/>
      <c r="I2832" s="36"/>
    </row>
    <row r="2834" spans="2:9">
      <c r="B2834" s="35" t="s">
        <v>1247</v>
      </c>
      <c r="C2834" s="36"/>
      <c r="D2834" s="36"/>
      <c r="E2834" s="36"/>
      <c r="F2834" s="36"/>
      <c r="G2834" s="36"/>
      <c r="H2834" s="36"/>
      <c r="I2834" s="36"/>
    </row>
    <row r="2835" spans="3:9">
      <c r="C2835" s="36"/>
      <c r="D2835" s="36"/>
      <c r="E2835" s="36"/>
      <c r="F2835" s="36"/>
      <c r="G2835" s="36"/>
      <c r="H2835" s="36"/>
      <c r="I2835" s="36"/>
    </row>
    <row r="2836" spans="3:9">
      <c r="C2836" s="36"/>
      <c r="D2836" s="36"/>
      <c r="E2836" s="36"/>
      <c r="F2836" s="36"/>
      <c r="G2836" s="36"/>
      <c r="H2836" s="36"/>
      <c r="I2836" s="36"/>
    </row>
    <row r="2837" spans="3:9">
      <c r="C2837" s="36"/>
      <c r="D2837" s="36"/>
      <c r="E2837" s="36"/>
      <c r="F2837" s="36"/>
      <c r="G2837" s="36"/>
      <c r="H2837" s="36"/>
      <c r="I2837" s="36"/>
    </row>
    <row r="2838" spans="3:9">
      <c r="C2838" s="36"/>
      <c r="D2838" s="36"/>
      <c r="E2838" s="36"/>
      <c r="F2838" s="36"/>
      <c r="G2838" s="36"/>
      <c r="H2838" s="36"/>
      <c r="I2838" s="36"/>
    </row>
    <row r="2839" spans="3:9">
      <c r="C2839" s="36"/>
      <c r="D2839" s="36"/>
      <c r="E2839" s="36"/>
      <c r="F2839" s="36"/>
      <c r="G2839" s="36"/>
      <c r="H2839" s="36"/>
      <c r="I2839" s="36"/>
    </row>
    <row r="2840" spans="3:9">
      <c r="C2840" s="36"/>
      <c r="D2840" s="36"/>
      <c r="E2840" s="36"/>
      <c r="F2840" s="36"/>
      <c r="G2840" s="36"/>
      <c r="H2840" s="36"/>
      <c r="I2840" s="36"/>
    </row>
    <row r="2841" spans="3:9">
      <c r="C2841" s="36"/>
      <c r="D2841" s="36"/>
      <c r="E2841" s="36"/>
      <c r="F2841" s="36"/>
      <c r="G2841" s="36"/>
      <c r="H2841" s="36"/>
      <c r="I2841" s="36"/>
    </row>
    <row r="2842" spans="3:9">
      <c r="C2842" s="36"/>
      <c r="D2842" s="36"/>
      <c r="E2842" s="36"/>
      <c r="F2842" s="36"/>
      <c r="G2842" s="36"/>
      <c r="H2842" s="36"/>
      <c r="I2842" s="36"/>
    </row>
    <row r="2843" spans="3:9">
      <c r="C2843" s="36"/>
      <c r="D2843" s="36"/>
      <c r="E2843" s="36"/>
      <c r="F2843" s="36"/>
      <c r="G2843" s="36"/>
      <c r="H2843" s="36"/>
      <c r="I2843" s="36"/>
    </row>
    <row r="2844" spans="3:9">
      <c r="C2844" s="36"/>
      <c r="D2844" s="36"/>
      <c r="E2844" s="36"/>
      <c r="F2844" s="36"/>
      <c r="G2844" s="36"/>
      <c r="H2844" s="36"/>
      <c r="I2844" s="36"/>
    </row>
    <row r="2846" spans="2:9">
      <c r="B2846" s="35" t="s">
        <v>1253</v>
      </c>
      <c r="C2846" s="36"/>
      <c r="D2846" s="36"/>
      <c r="E2846" s="36"/>
      <c r="F2846" s="36"/>
      <c r="G2846" s="36"/>
      <c r="H2846" s="36"/>
      <c r="I2846" s="36"/>
    </row>
    <row r="2847" spans="3:9">
      <c r="C2847" s="36"/>
      <c r="D2847" s="36"/>
      <c r="E2847" s="36"/>
      <c r="F2847" s="36"/>
      <c r="G2847" s="36"/>
      <c r="H2847" s="36"/>
      <c r="I2847" s="36"/>
    </row>
    <row r="2848" spans="3:9">
      <c r="C2848" s="36"/>
      <c r="D2848" s="36"/>
      <c r="E2848" s="36"/>
      <c r="F2848" s="36"/>
      <c r="G2848" s="36"/>
      <c r="H2848" s="36"/>
      <c r="I2848" s="36"/>
    </row>
    <row r="2849" spans="3:9">
      <c r="C2849" s="36"/>
      <c r="D2849" s="36"/>
      <c r="E2849" s="36"/>
      <c r="F2849" s="36"/>
      <c r="G2849" s="36"/>
      <c r="H2849" s="36"/>
      <c r="I2849" s="36"/>
    </row>
    <row r="2850" spans="3:9">
      <c r="C2850" s="36"/>
      <c r="D2850" s="36"/>
      <c r="E2850" s="36"/>
      <c r="F2850" s="36"/>
      <c r="G2850" s="36"/>
      <c r="H2850" s="36"/>
      <c r="I2850" s="36"/>
    </row>
    <row r="2851" spans="3:9">
      <c r="C2851" s="36"/>
      <c r="D2851" s="36"/>
      <c r="E2851" s="36"/>
      <c r="F2851" s="36"/>
      <c r="G2851" s="36"/>
      <c r="H2851" s="36"/>
      <c r="I2851" s="36"/>
    </row>
    <row r="2852" spans="3:9">
      <c r="C2852" s="36"/>
      <c r="D2852" s="36"/>
      <c r="E2852" s="36"/>
      <c r="F2852" s="36"/>
      <c r="G2852" s="36"/>
      <c r="H2852" s="36"/>
      <c r="I2852" s="36"/>
    </row>
    <row r="2853" spans="3:9">
      <c r="C2853" s="36"/>
      <c r="D2853" s="36"/>
      <c r="E2853" s="36"/>
      <c r="F2853" s="36"/>
      <c r="G2853" s="36"/>
      <c r="H2853" s="36"/>
      <c r="I2853" s="36"/>
    </row>
    <row r="2854" spans="3:9">
      <c r="C2854" s="36"/>
      <c r="D2854" s="36"/>
      <c r="E2854" s="36"/>
      <c r="F2854" s="36"/>
      <c r="G2854" s="36"/>
      <c r="H2854" s="36"/>
      <c r="I2854" s="36"/>
    </row>
    <row r="2855" spans="3:9">
      <c r="C2855" s="36"/>
      <c r="D2855" s="36"/>
      <c r="E2855" s="36"/>
      <c r="F2855" s="36"/>
      <c r="G2855" s="36"/>
      <c r="H2855" s="36"/>
      <c r="I2855" s="36"/>
    </row>
    <row r="2856" spans="3:9">
      <c r="C2856" s="36"/>
      <c r="D2856" s="36"/>
      <c r="E2856" s="36"/>
      <c r="F2856" s="36"/>
      <c r="G2856" s="36"/>
      <c r="H2856" s="36"/>
      <c r="I2856" s="36"/>
    </row>
    <row r="2858" spans="2:9">
      <c r="B2858" s="35" t="s">
        <v>1257</v>
      </c>
      <c r="C2858" s="36"/>
      <c r="D2858" s="36"/>
      <c r="E2858" s="36"/>
      <c r="F2858" s="36"/>
      <c r="G2858" s="36"/>
      <c r="H2858" s="36"/>
      <c r="I2858" s="36"/>
    </row>
    <row r="2859" spans="3:9">
      <c r="C2859" s="36"/>
      <c r="D2859" s="36"/>
      <c r="E2859" s="36"/>
      <c r="F2859" s="36"/>
      <c r="G2859" s="36"/>
      <c r="H2859" s="36"/>
      <c r="I2859" s="36"/>
    </row>
    <row r="2860" spans="3:9">
      <c r="C2860" s="36"/>
      <c r="D2860" s="36"/>
      <c r="E2860" s="36"/>
      <c r="F2860" s="36"/>
      <c r="G2860" s="36"/>
      <c r="H2860" s="36"/>
      <c r="I2860" s="36"/>
    </row>
    <row r="2861" spans="3:9">
      <c r="C2861" s="36"/>
      <c r="D2861" s="36"/>
      <c r="E2861" s="36"/>
      <c r="F2861" s="36"/>
      <c r="G2861" s="36"/>
      <c r="H2861" s="36"/>
      <c r="I2861" s="36"/>
    </row>
    <row r="2862" spans="3:9">
      <c r="C2862" s="36"/>
      <c r="D2862" s="36"/>
      <c r="E2862" s="36"/>
      <c r="F2862" s="36"/>
      <c r="G2862" s="36"/>
      <c r="H2862" s="36"/>
      <c r="I2862" s="36"/>
    </row>
    <row r="2863" spans="3:9">
      <c r="C2863" s="36"/>
      <c r="D2863" s="36"/>
      <c r="E2863" s="36"/>
      <c r="F2863" s="36"/>
      <c r="G2863" s="36"/>
      <c r="H2863" s="36"/>
      <c r="I2863" s="36"/>
    </row>
    <row r="2864" spans="3:9">
      <c r="C2864" s="36"/>
      <c r="D2864" s="36"/>
      <c r="E2864" s="36"/>
      <c r="F2864" s="36"/>
      <c r="G2864" s="36"/>
      <c r="H2864" s="36"/>
      <c r="I2864" s="36"/>
    </row>
    <row r="2865" spans="3:9">
      <c r="C2865" s="36"/>
      <c r="D2865" s="36"/>
      <c r="E2865" s="36"/>
      <c r="F2865" s="36"/>
      <c r="G2865" s="36"/>
      <c r="H2865" s="36"/>
      <c r="I2865" s="36"/>
    </row>
    <row r="2866" spans="3:9">
      <c r="C2866" s="36"/>
      <c r="D2866" s="36"/>
      <c r="E2866" s="36"/>
      <c r="F2866" s="36"/>
      <c r="G2866" s="36"/>
      <c r="H2866" s="36"/>
      <c r="I2866" s="36"/>
    </row>
    <row r="2867" spans="3:9">
      <c r="C2867" s="36"/>
      <c r="D2867" s="36"/>
      <c r="E2867" s="36"/>
      <c r="F2867" s="36"/>
      <c r="G2867" s="36"/>
      <c r="H2867" s="36"/>
      <c r="I2867" s="36"/>
    </row>
    <row r="2868" spans="3:9">
      <c r="C2868" s="36"/>
      <c r="D2868" s="36"/>
      <c r="E2868" s="36"/>
      <c r="F2868" s="36"/>
      <c r="G2868" s="36"/>
      <c r="H2868" s="36"/>
      <c r="I2868" s="36"/>
    </row>
    <row r="2870" spans="2:9">
      <c r="B2870" s="35" t="s">
        <v>1262</v>
      </c>
      <c r="C2870" s="36" t="str">
        <f t="shared" ref="C2870" si="17">_xlfn.DISPIMG("图片 292",1)</f>
        <v>=DISPIMG("图片 292",1)</v>
      </c>
      <c r="D2870" s="36"/>
      <c r="E2870" s="36"/>
      <c r="F2870" s="36"/>
      <c r="G2870" s="36"/>
      <c r="H2870" s="36"/>
      <c r="I2870" s="36"/>
    </row>
    <row r="2871" spans="3:9">
      <c r="C2871" s="36"/>
      <c r="D2871" s="36"/>
      <c r="E2871" s="36"/>
      <c r="F2871" s="36"/>
      <c r="G2871" s="36"/>
      <c r="H2871" s="36"/>
      <c r="I2871" s="36"/>
    </row>
    <row r="2872" spans="3:9">
      <c r="C2872" s="36"/>
      <c r="D2872" s="36"/>
      <c r="E2872" s="36"/>
      <c r="F2872" s="36"/>
      <c r="G2872" s="36"/>
      <c r="H2872" s="36"/>
      <c r="I2872" s="36"/>
    </row>
    <row r="2873" spans="3:9">
      <c r="C2873" s="36"/>
      <c r="D2873" s="36"/>
      <c r="E2873" s="36"/>
      <c r="F2873" s="36"/>
      <c r="G2873" s="36"/>
      <c r="H2873" s="36"/>
      <c r="I2873" s="36"/>
    </row>
    <row r="2874" spans="3:9">
      <c r="C2874" s="36"/>
      <c r="D2874" s="36"/>
      <c r="E2874" s="36"/>
      <c r="F2874" s="36"/>
      <c r="G2874" s="36"/>
      <c r="H2874" s="36"/>
      <c r="I2874" s="36"/>
    </row>
    <row r="2875" spans="3:9">
      <c r="C2875" s="36"/>
      <c r="D2875" s="36"/>
      <c r="E2875" s="36"/>
      <c r="F2875" s="36"/>
      <c r="G2875" s="36"/>
      <c r="H2875" s="36"/>
      <c r="I2875" s="36"/>
    </row>
    <row r="2876" spans="3:9">
      <c r="C2876" s="36"/>
      <c r="D2876" s="36"/>
      <c r="E2876" s="36"/>
      <c r="F2876" s="36"/>
      <c r="G2876" s="36"/>
      <c r="H2876" s="36"/>
      <c r="I2876" s="36"/>
    </row>
    <row r="2877" spans="3:9">
      <c r="C2877" s="36"/>
      <c r="D2877" s="36"/>
      <c r="E2877" s="36"/>
      <c r="F2877" s="36"/>
      <c r="G2877" s="36"/>
      <c r="H2877" s="36"/>
      <c r="I2877" s="36"/>
    </row>
    <row r="2878" spans="3:9">
      <c r="C2878" s="36"/>
      <c r="D2878" s="36"/>
      <c r="E2878" s="36"/>
      <c r="F2878" s="36"/>
      <c r="G2878" s="36"/>
      <c r="H2878" s="36"/>
      <c r="I2878" s="36"/>
    </row>
    <row r="2879" spans="3:9">
      <c r="C2879" s="36"/>
      <c r="D2879" s="36"/>
      <c r="E2879" s="36"/>
      <c r="F2879" s="36"/>
      <c r="G2879" s="36"/>
      <c r="H2879" s="36"/>
      <c r="I2879" s="36"/>
    </row>
    <row r="2880" spans="3:9">
      <c r="C2880" s="36"/>
      <c r="D2880" s="36"/>
      <c r="E2880" s="36"/>
      <c r="F2880" s="36"/>
      <c r="G2880" s="36"/>
      <c r="H2880" s="36"/>
      <c r="I2880" s="36"/>
    </row>
    <row r="2882" spans="2:9">
      <c r="B2882" s="35" t="s">
        <v>1263</v>
      </c>
      <c r="C2882" s="36"/>
      <c r="D2882" s="36"/>
      <c r="E2882" s="36"/>
      <c r="F2882" s="36"/>
      <c r="G2882" s="36"/>
      <c r="H2882" s="36"/>
      <c r="I2882" s="36"/>
    </row>
    <row r="2883" spans="3:9">
      <c r="C2883" s="36"/>
      <c r="D2883" s="36"/>
      <c r="E2883" s="36"/>
      <c r="F2883" s="36"/>
      <c r="G2883" s="36"/>
      <c r="H2883" s="36"/>
      <c r="I2883" s="36"/>
    </row>
    <row r="2884" spans="3:9">
      <c r="C2884" s="36"/>
      <c r="D2884" s="36"/>
      <c r="E2884" s="36"/>
      <c r="F2884" s="36"/>
      <c r="G2884" s="36"/>
      <c r="H2884" s="36"/>
      <c r="I2884" s="36"/>
    </row>
    <row r="2885" spans="3:9">
      <c r="C2885" s="36"/>
      <c r="D2885" s="36"/>
      <c r="E2885" s="36"/>
      <c r="F2885" s="36"/>
      <c r="G2885" s="36"/>
      <c r="H2885" s="36"/>
      <c r="I2885" s="36"/>
    </row>
    <row r="2886" spans="3:9">
      <c r="C2886" s="36"/>
      <c r="D2886" s="36"/>
      <c r="E2886" s="36"/>
      <c r="F2886" s="36"/>
      <c r="G2886" s="36"/>
      <c r="H2886" s="36"/>
      <c r="I2886" s="36"/>
    </row>
    <row r="2887" spans="3:9">
      <c r="C2887" s="36"/>
      <c r="D2887" s="36"/>
      <c r="E2887" s="36"/>
      <c r="F2887" s="36"/>
      <c r="G2887" s="36"/>
      <c r="H2887" s="36"/>
      <c r="I2887" s="36"/>
    </row>
    <row r="2888" spans="3:9">
      <c r="C2888" s="36"/>
      <c r="D2888" s="36"/>
      <c r="E2888" s="36"/>
      <c r="F2888" s="36"/>
      <c r="G2888" s="36"/>
      <c r="H2888" s="36"/>
      <c r="I2888" s="36"/>
    </row>
    <row r="2889" spans="3:9">
      <c r="C2889" s="36"/>
      <c r="D2889" s="36"/>
      <c r="E2889" s="36"/>
      <c r="F2889" s="36"/>
      <c r="G2889" s="36"/>
      <c r="H2889" s="36"/>
      <c r="I2889" s="36"/>
    </row>
    <row r="2890" spans="3:9">
      <c r="C2890" s="36"/>
      <c r="D2890" s="36"/>
      <c r="E2890" s="36"/>
      <c r="F2890" s="36"/>
      <c r="G2890" s="36"/>
      <c r="H2890" s="36"/>
      <c r="I2890" s="36"/>
    </row>
    <row r="2891" spans="3:9">
      <c r="C2891" s="36"/>
      <c r="D2891" s="36"/>
      <c r="E2891" s="36"/>
      <c r="F2891" s="36"/>
      <c r="G2891" s="36"/>
      <c r="H2891" s="36"/>
      <c r="I2891" s="36"/>
    </row>
    <row r="2892" spans="3:9">
      <c r="C2892" s="36"/>
      <c r="D2892" s="36"/>
      <c r="E2892" s="36"/>
      <c r="F2892" s="36"/>
      <c r="G2892" s="36"/>
      <c r="H2892" s="36"/>
      <c r="I2892" s="36"/>
    </row>
    <row r="2894" spans="2:9">
      <c r="B2894" s="35" t="s">
        <v>1264</v>
      </c>
      <c r="C2894" s="36"/>
      <c r="D2894" s="36"/>
      <c r="E2894" s="36"/>
      <c r="F2894" s="36"/>
      <c r="G2894" s="36"/>
      <c r="H2894" s="36"/>
      <c r="I2894" s="36"/>
    </row>
    <row r="2895" spans="3:9">
      <c r="C2895" s="36"/>
      <c r="D2895" s="36"/>
      <c r="E2895" s="36"/>
      <c r="F2895" s="36"/>
      <c r="G2895" s="36"/>
      <c r="H2895" s="36"/>
      <c r="I2895" s="36"/>
    </row>
    <row r="2896" spans="3:9">
      <c r="C2896" s="36"/>
      <c r="D2896" s="36"/>
      <c r="E2896" s="36"/>
      <c r="F2896" s="36"/>
      <c r="G2896" s="36"/>
      <c r="H2896" s="36"/>
      <c r="I2896" s="36"/>
    </row>
    <row r="2897" spans="3:9">
      <c r="C2897" s="36"/>
      <c r="D2897" s="36"/>
      <c r="E2897" s="36"/>
      <c r="F2897" s="36"/>
      <c r="G2897" s="36"/>
      <c r="H2897" s="36"/>
      <c r="I2897" s="36"/>
    </row>
    <row r="2898" spans="3:9">
      <c r="C2898" s="36"/>
      <c r="D2898" s="36"/>
      <c r="E2898" s="36"/>
      <c r="F2898" s="36"/>
      <c r="G2898" s="36"/>
      <c r="H2898" s="36"/>
      <c r="I2898" s="36"/>
    </row>
    <row r="2899" spans="3:9">
      <c r="C2899" s="36"/>
      <c r="D2899" s="36"/>
      <c r="E2899" s="36"/>
      <c r="F2899" s="36"/>
      <c r="G2899" s="36"/>
      <c r="H2899" s="36"/>
      <c r="I2899" s="36"/>
    </row>
    <row r="2900" spans="3:9">
      <c r="C2900" s="36"/>
      <c r="D2900" s="36"/>
      <c r="E2900" s="36"/>
      <c r="F2900" s="36"/>
      <c r="G2900" s="36"/>
      <c r="H2900" s="36"/>
      <c r="I2900" s="36"/>
    </row>
    <row r="2901" spans="3:9">
      <c r="C2901" s="36"/>
      <c r="D2901" s="36"/>
      <c r="E2901" s="36"/>
      <c r="F2901" s="36"/>
      <c r="G2901" s="36"/>
      <c r="H2901" s="36"/>
      <c r="I2901" s="36"/>
    </row>
    <row r="2902" spans="3:9">
      <c r="C2902" s="36"/>
      <c r="D2902" s="36"/>
      <c r="E2902" s="36"/>
      <c r="F2902" s="36"/>
      <c r="G2902" s="36"/>
      <c r="H2902" s="36"/>
      <c r="I2902" s="36"/>
    </row>
    <row r="2903" spans="3:9">
      <c r="C2903" s="36"/>
      <c r="D2903" s="36"/>
      <c r="E2903" s="36"/>
      <c r="F2903" s="36"/>
      <c r="G2903" s="36"/>
      <c r="H2903" s="36"/>
      <c r="I2903" s="36"/>
    </row>
    <row r="2904" spans="3:9">
      <c r="C2904" s="36"/>
      <c r="D2904" s="36"/>
      <c r="E2904" s="36"/>
      <c r="F2904" s="36"/>
      <c r="G2904" s="36"/>
      <c r="H2904" s="36"/>
      <c r="I2904" s="36"/>
    </row>
    <row r="2906" spans="2:9">
      <c r="B2906" s="35" t="s">
        <v>1265</v>
      </c>
      <c r="C2906" s="36"/>
      <c r="D2906" s="36"/>
      <c r="E2906" s="36"/>
      <c r="F2906" s="36"/>
      <c r="G2906" s="36"/>
      <c r="H2906" s="36"/>
      <c r="I2906" s="36"/>
    </row>
    <row r="2907" spans="3:9">
      <c r="C2907" s="36"/>
      <c r="D2907" s="36"/>
      <c r="E2907" s="36"/>
      <c r="F2907" s="36"/>
      <c r="G2907" s="36"/>
      <c r="H2907" s="36"/>
      <c r="I2907" s="36"/>
    </row>
    <row r="2908" spans="3:9">
      <c r="C2908" s="36"/>
      <c r="D2908" s="36"/>
      <c r="E2908" s="36"/>
      <c r="F2908" s="36"/>
      <c r="G2908" s="36"/>
      <c r="H2908" s="36"/>
      <c r="I2908" s="36"/>
    </row>
    <row r="2909" spans="3:9">
      <c r="C2909" s="36"/>
      <c r="D2909" s="36"/>
      <c r="E2909" s="36"/>
      <c r="F2909" s="36"/>
      <c r="G2909" s="36"/>
      <c r="H2909" s="36"/>
      <c r="I2909" s="36"/>
    </row>
    <row r="2910" spans="3:9">
      <c r="C2910" s="36"/>
      <c r="D2910" s="36"/>
      <c r="E2910" s="36"/>
      <c r="F2910" s="36"/>
      <c r="G2910" s="36"/>
      <c r="H2910" s="36"/>
      <c r="I2910" s="36"/>
    </row>
    <row r="2911" spans="3:9">
      <c r="C2911" s="36"/>
      <c r="D2911" s="36"/>
      <c r="E2911" s="36"/>
      <c r="F2911" s="36"/>
      <c r="G2911" s="36"/>
      <c r="H2911" s="36"/>
      <c r="I2911" s="36"/>
    </row>
    <row r="2912" spans="3:9">
      <c r="C2912" s="36"/>
      <c r="D2912" s="36"/>
      <c r="E2912" s="36"/>
      <c r="F2912" s="36"/>
      <c r="G2912" s="36"/>
      <c r="H2912" s="36"/>
      <c r="I2912" s="36"/>
    </row>
    <row r="2913" spans="3:9">
      <c r="C2913" s="36"/>
      <c r="D2913" s="36"/>
      <c r="E2913" s="36"/>
      <c r="F2913" s="36"/>
      <c r="G2913" s="36"/>
      <c r="H2913" s="36"/>
      <c r="I2913" s="36"/>
    </row>
    <row r="2914" spans="3:9">
      <c r="C2914" s="36"/>
      <c r="D2914" s="36"/>
      <c r="E2914" s="36"/>
      <c r="F2914" s="36"/>
      <c r="G2914" s="36"/>
      <c r="H2914" s="36"/>
      <c r="I2914" s="36"/>
    </row>
    <row r="2915" spans="3:9">
      <c r="C2915" s="36"/>
      <c r="D2915" s="36"/>
      <c r="E2915" s="36"/>
      <c r="F2915" s="36"/>
      <c r="G2915" s="36"/>
      <c r="H2915" s="36"/>
      <c r="I2915" s="36"/>
    </row>
    <row r="2916" spans="3:9">
      <c r="C2916" s="36"/>
      <c r="D2916" s="36"/>
      <c r="E2916" s="36"/>
      <c r="F2916" s="36"/>
      <c r="G2916" s="36"/>
      <c r="H2916" s="36"/>
      <c r="I2916" s="36"/>
    </row>
    <row r="2918" spans="2:9">
      <c r="B2918" s="35" t="s">
        <v>1266</v>
      </c>
      <c r="C2918" s="36" t="str">
        <f t="shared" ref="C2918" si="18">_xlfn.DISPIMG("图片 158(1)",1)</f>
        <v>=DISPIMG("图片 158(1)",1)</v>
      </c>
      <c r="D2918" s="36"/>
      <c r="E2918" s="36"/>
      <c r="F2918" s="36"/>
      <c r="G2918" s="36"/>
      <c r="H2918" s="36"/>
      <c r="I2918" s="36"/>
    </row>
    <row r="2919" spans="3:9">
      <c r="C2919" s="36"/>
      <c r="D2919" s="36"/>
      <c r="E2919" s="36"/>
      <c r="F2919" s="36"/>
      <c r="G2919" s="36"/>
      <c r="H2919" s="36"/>
      <c r="I2919" s="36"/>
    </row>
    <row r="2920" spans="3:9">
      <c r="C2920" s="36"/>
      <c r="D2920" s="36"/>
      <c r="E2920" s="36"/>
      <c r="F2920" s="36"/>
      <c r="G2920" s="36"/>
      <c r="H2920" s="36"/>
      <c r="I2920" s="36"/>
    </row>
    <row r="2921" spans="3:9">
      <c r="C2921" s="36"/>
      <c r="D2921" s="36"/>
      <c r="E2921" s="36"/>
      <c r="F2921" s="36"/>
      <c r="G2921" s="36"/>
      <c r="H2921" s="36"/>
      <c r="I2921" s="36"/>
    </row>
    <row r="2922" spans="3:9">
      <c r="C2922" s="36"/>
      <c r="D2922" s="36"/>
      <c r="E2922" s="36"/>
      <c r="F2922" s="36"/>
      <c r="G2922" s="36"/>
      <c r="H2922" s="36"/>
      <c r="I2922" s="36"/>
    </row>
    <row r="2923" spans="3:9">
      <c r="C2923" s="36"/>
      <c r="D2923" s="36"/>
      <c r="E2923" s="36"/>
      <c r="F2923" s="36"/>
      <c r="G2923" s="36"/>
      <c r="H2923" s="36"/>
      <c r="I2923" s="36"/>
    </row>
    <row r="2924" spans="3:9">
      <c r="C2924" s="36"/>
      <c r="D2924" s="36"/>
      <c r="E2924" s="36"/>
      <c r="F2924" s="36"/>
      <c r="G2924" s="36"/>
      <c r="H2924" s="36"/>
      <c r="I2924" s="36"/>
    </row>
    <row r="2925" spans="3:9">
      <c r="C2925" s="36"/>
      <c r="D2925" s="36"/>
      <c r="E2925" s="36"/>
      <c r="F2925" s="36"/>
      <c r="G2925" s="36"/>
      <c r="H2925" s="36"/>
      <c r="I2925" s="36"/>
    </row>
    <row r="2926" spans="3:9">
      <c r="C2926" s="36"/>
      <c r="D2926" s="36"/>
      <c r="E2926" s="36"/>
      <c r="F2926" s="36"/>
      <c r="G2926" s="36"/>
      <c r="H2926" s="36"/>
      <c r="I2926" s="36"/>
    </row>
    <row r="2927" spans="3:9">
      <c r="C2927" s="36"/>
      <c r="D2927" s="36"/>
      <c r="E2927" s="36"/>
      <c r="F2927" s="36"/>
      <c r="G2927" s="36"/>
      <c r="H2927" s="36"/>
      <c r="I2927" s="36"/>
    </row>
    <row r="2928" spans="3:9">
      <c r="C2928" s="36"/>
      <c r="D2928" s="36"/>
      <c r="E2928" s="36"/>
      <c r="F2928" s="36"/>
      <c r="G2928" s="36"/>
      <c r="H2928" s="36"/>
      <c r="I2928" s="36"/>
    </row>
    <row r="2930" spans="2:9">
      <c r="B2930" s="35" t="s">
        <v>1272</v>
      </c>
      <c r="C2930" s="36" t="str">
        <f t="shared" ref="C2930" si="19">_xlfn.DISPIMG("图片 159(1)",1)</f>
        <v>=DISPIMG("图片 159(1)",1)</v>
      </c>
      <c r="D2930" s="36"/>
      <c r="E2930" s="36"/>
      <c r="F2930" s="36"/>
      <c r="G2930" s="36"/>
      <c r="H2930" s="36"/>
      <c r="I2930" s="36"/>
    </row>
    <row r="2931" spans="3:9">
      <c r="C2931" s="36"/>
      <c r="D2931" s="36"/>
      <c r="E2931" s="36"/>
      <c r="F2931" s="36"/>
      <c r="G2931" s="36"/>
      <c r="H2931" s="36"/>
      <c r="I2931" s="36"/>
    </row>
    <row r="2932" spans="3:9">
      <c r="C2932" s="36"/>
      <c r="D2932" s="36"/>
      <c r="E2932" s="36"/>
      <c r="F2932" s="36"/>
      <c r="G2932" s="36"/>
      <c r="H2932" s="36"/>
      <c r="I2932" s="36"/>
    </row>
    <row r="2933" spans="3:9">
      <c r="C2933" s="36"/>
      <c r="D2933" s="36"/>
      <c r="E2933" s="36"/>
      <c r="F2933" s="36"/>
      <c r="G2933" s="36"/>
      <c r="H2933" s="36"/>
      <c r="I2933" s="36"/>
    </row>
    <row r="2934" spans="3:9">
      <c r="C2934" s="36"/>
      <c r="D2934" s="36"/>
      <c r="E2934" s="36"/>
      <c r="F2934" s="36"/>
      <c r="G2934" s="36"/>
      <c r="H2934" s="36"/>
      <c r="I2934" s="36"/>
    </row>
    <row r="2935" spans="3:9">
      <c r="C2935" s="36"/>
      <c r="D2935" s="36"/>
      <c r="E2935" s="36"/>
      <c r="F2935" s="36"/>
      <c r="G2935" s="36"/>
      <c r="H2935" s="36"/>
      <c r="I2935" s="36"/>
    </row>
    <row r="2936" spans="3:9">
      <c r="C2936" s="36"/>
      <c r="D2936" s="36"/>
      <c r="E2936" s="36"/>
      <c r="F2936" s="36"/>
      <c r="G2936" s="36"/>
      <c r="H2936" s="36"/>
      <c r="I2936" s="36"/>
    </row>
    <row r="2937" spans="3:9">
      <c r="C2937" s="36"/>
      <c r="D2937" s="36"/>
      <c r="E2937" s="36"/>
      <c r="F2937" s="36"/>
      <c r="G2937" s="36"/>
      <c r="H2937" s="36"/>
      <c r="I2937" s="36"/>
    </row>
    <row r="2938" spans="3:9">
      <c r="C2938" s="36"/>
      <c r="D2938" s="36"/>
      <c r="E2938" s="36"/>
      <c r="F2938" s="36"/>
      <c r="G2938" s="36"/>
      <c r="H2938" s="36"/>
      <c r="I2938" s="36"/>
    </row>
    <row r="2939" spans="3:9">
      <c r="C2939" s="36"/>
      <c r="D2939" s="36"/>
      <c r="E2939" s="36"/>
      <c r="F2939" s="36"/>
      <c r="G2939" s="36"/>
      <c r="H2939" s="36"/>
      <c r="I2939" s="36"/>
    </row>
    <row r="2940" spans="3:9">
      <c r="C2940" s="36"/>
      <c r="D2940" s="36"/>
      <c r="E2940" s="36"/>
      <c r="F2940" s="36"/>
      <c r="G2940" s="36"/>
      <c r="H2940" s="36"/>
      <c r="I2940" s="36"/>
    </row>
    <row r="2942" spans="2:9">
      <c r="B2942" s="35" t="s">
        <v>1278</v>
      </c>
      <c r="C2942" s="36"/>
      <c r="D2942" s="36"/>
      <c r="E2942" s="36"/>
      <c r="F2942" s="36"/>
      <c r="G2942" s="36"/>
      <c r="H2942" s="36"/>
      <c r="I2942" s="36"/>
    </row>
    <row r="2943" spans="3:9">
      <c r="C2943" s="36"/>
      <c r="D2943" s="36"/>
      <c r="E2943" s="36"/>
      <c r="F2943" s="36"/>
      <c r="G2943" s="36"/>
      <c r="H2943" s="36"/>
      <c r="I2943" s="36"/>
    </row>
    <row r="2944" spans="3:9">
      <c r="C2944" s="36"/>
      <c r="D2944" s="36"/>
      <c r="E2944" s="36"/>
      <c r="F2944" s="36"/>
      <c r="G2944" s="36"/>
      <c r="H2944" s="36"/>
      <c r="I2944" s="36"/>
    </row>
    <row r="2945" spans="3:9">
      <c r="C2945" s="36"/>
      <c r="D2945" s="36"/>
      <c r="E2945" s="36"/>
      <c r="F2945" s="36"/>
      <c r="G2945" s="36"/>
      <c r="H2945" s="36"/>
      <c r="I2945" s="36"/>
    </row>
    <row r="2946" spans="3:9">
      <c r="C2946" s="36"/>
      <c r="D2946" s="36"/>
      <c r="E2946" s="36"/>
      <c r="F2946" s="36"/>
      <c r="G2946" s="36"/>
      <c r="H2946" s="36"/>
      <c r="I2946" s="36"/>
    </row>
    <row r="2947" spans="3:9">
      <c r="C2947" s="36"/>
      <c r="D2947" s="36"/>
      <c r="E2947" s="36"/>
      <c r="F2947" s="36"/>
      <c r="G2947" s="36"/>
      <c r="H2947" s="36"/>
      <c r="I2947" s="36"/>
    </row>
    <row r="2948" spans="3:9">
      <c r="C2948" s="36"/>
      <c r="D2948" s="36"/>
      <c r="E2948" s="36"/>
      <c r="F2948" s="36"/>
      <c r="G2948" s="36"/>
      <c r="H2948" s="36"/>
      <c r="I2948" s="36"/>
    </row>
    <row r="2949" spans="3:9">
      <c r="C2949" s="36"/>
      <c r="D2949" s="36"/>
      <c r="E2949" s="36"/>
      <c r="F2949" s="36"/>
      <c r="G2949" s="36"/>
      <c r="H2949" s="36"/>
      <c r="I2949" s="36"/>
    </row>
    <row r="2950" spans="3:9">
      <c r="C2950" s="36"/>
      <c r="D2950" s="36"/>
      <c r="E2950" s="36"/>
      <c r="F2950" s="36"/>
      <c r="G2950" s="36"/>
      <c r="H2950" s="36"/>
      <c r="I2950" s="36"/>
    </row>
    <row r="2951" spans="3:9">
      <c r="C2951" s="36"/>
      <c r="D2951" s="36"/>
      <c r="E2951" s="36"/>
      <c r="F2951" s="36"/>
      <c r="G2951" s="36"/>
      <c r="H2951" s="36"/>
      <c r="I2951" s="36"/>
    </row>
    <row r="2952" spans="3:9">
      <c r="C2952" s="36"/>
      <c r="D2952" s="36"/>
      <c r="E2952" s="36"/>
      <c r="F2952" s="36"/>
      <c r="G2952" s="36"/>
      <c r="H2952" s="36"/>
      <c r="I2952" s="36"/>
    </row>
    <row r="2954" spans="2:9">
      <c r="B2954" s="35" t="s">
        <v>1285</v>
      </c>
      <c r="C2954" s="36"/>
      <c r="D2954" s="36"/>
      <c r="E2954" s="36"/>
      <c r="F2954" s="36"/>
      <c r="G2954" s="36"/>
      <c r="H2954" s="36"/>
      <c r="I2954" s="36"/>
    </row>
    <row r="2955" spans="3:9">
      <c r="C2955" s="36"/>
      <c r="D2955" s="36"/>
      <c r="E2955" s="36"/>
      <c r="F2955" s="36"/>
      <c r="G2955" s="36"/>
      <c r="H2955" s="36"/>
      <c r="I2955" s="36"/>
    </row>
    <row r="2956" spans="3:9">
      <c r="C2956" s="36"/>
      <c r="D2956" s="36"/>
      <c r="E2956" s="36"/>
      <c r="F2956" s="36"/>
      <c r="G2956" s="36"/>
      <c r="H2956" s="36"/>
      <c r="I2956" s="36"/>
    </row>
    <row r="2957" spans="3:9">
      <c r="C2957" s="36"/>
      <c r="D2957" s="36"/>
      <c r="E2957" s="36"/>
      <c r="F2957" s="36"/>
      <c r="G2957" s="36"/>
      <c r="H2957" s="36"/>
      <c r="I2957" s="36"/>
    </row>
    <row r="2958" spans="3:9">
      <c r="C2958" s="36"/>
      <c r="D2958" s="36"/>
      <c r="E2958" s="36"/>
      <c r="F2958" s="36"/>
      <c r="G2958" s="36"/>
      <c r="H2958" s="36"/>
      <c r="I2958" s="36"/>
    </row>
    <row r="2959" spans="3:9">
      <c r="C2959" s="36"/>
      <c r="D2959" s="36"/>
      <c r="E2959" s="36"/>
      <c r="F2959" s="36"/>
      <c r="G2959" s="36"/>
      <c r="H2959" s="36"/>
      <c r="I2959" s="36"/>
    </row>
    <row r="2960" spans="3:9">
      <c r="C2960" s="36"/>
      <c r="D2960" s="36"/>
      <c r="E2960" s="36"/>
      <c r="F2960" s="36"/>
      <c r="G2960" s="36"/>
      <c r="H2960" s="36"/>
      <c r="I2960" s="36"/>
    </row>
    <row r="2961" spans="3:9">
      <c r="C2961" s="36"/>
      <c r="D2961" s="36"/>
      <c r="E2961" s="36"/>
      <c r="F2961" s="36"/>
      <c r="G2961" s="36"/>
      <c r="H2961" s="36"/>
      <c r="I2961" s="36"/>
    </row>
    <row r="2962" spans="3:9">
      <c r="C2962" s="36"/>
      <c r="D2962" s="36"/>
      <c r="E2962" s="36"/>
      <c r="F2962" s="36"/>
      <c r="G2962" s="36"/>
      <c r="H2962" s="36"/>
      <c r="I2962" s="36"/>
    </row>
    <row r="2963" spans="3:9">
      <c r="C2963" s="36"/>
      <c r="D2963" s="36"/>
      <c r="E2963" s="36"/>
      <c r="F2963" s="36"/>
      <c r="G2963" s="36"/>
      <c r="H2963" s="36"/>
      <c r="I2963" s="36"/>
    </row>
    <row r="2964" spans="3:9">
      <c r="C2964" s="36"/>
      <c r="D2964" s="36"/>
      <c r="E2964" s="36"/>
      <c r="F2964" s="36"/>
      <c r="G2964" s="36"/>
      <c r="H2964" s="36"/>
      <c r="I2964" s="36"/>
    </row>
    <row r="2966" spans="2:9">
      <c r="B2966" s="35" t="s">
        <v>1292</v>
      </c>
      <c r="C2966" s="36"/>
      <c r="D2966" s="36"/>
      <c r="E2966" s="36"/>
      <c r="F2966" s="36"/>
      <c r="G2966" s="36"/>
      <c r="H2966" s="36"/>
      <c r="I2966" s="36"/>
    </row>
    <row r="2967" spans="3:9">
      <c r="C2967" s="36"/>
      <c r="D2967" s="36"/>
      <c r="E2967" s="36"/>
      <c r="F2967" s="36"/>
      <c r="G2967" s="36"/>
      <c r="H2967" s="36"/>
      <c r="I2967" s="36"/>
    </row>
    <row r="2968" spans="3:9">
      <c r="C2968" s="36"/>
      <c r="D2968" s="36"/>
      <c r="E2968" s="36"/>
      <c r="F2968" s="36"/>
      <c r="G2968" s="36"/>
      <c r="H2968" s="36"/>
      <c r="I2968" s="36"/>
    </row>
    <row r="2969" spans="3:9">
      <c r="C2969" s="36"/>
      <c r="D2969" s="36"/>
      <c r="E2969" s="36"/>
      <c r="F2969" s="36"/>
      <c r="G2969" s="36"/>
      <c r="H2969" s="36"/>
      <c r="I2969" s="36"/>
    </row>
    <row r="2970" spans="3:9">
      <c r="C2970" s="36"/>
      <c r="D2970" s="36"/>
      <c r="E2970" s="36"/>
      <c r="F2970" s="36"/>
      <c r="G2970" s="36"/>
      <c r="H2970" s="36"/>
      <c r="I2970" s="36"/>
    </row>
    <row r="2971" spans="3:9">
      <c r="C2971" s="36"/>
      <c r="D2971" s="36"/>
      <c r="E2971" s="36"/>
      <c r="F2971" s="36"/>
      <c r="G2971" s="36"/>
      <c r="H2971" s="36"/>
      <c r="I2971" s="36"/>
    </row>
    <row r="2972" spans="3:9">
      <c r="C2972" s="36"/>
      <c r="D2972" s="36"/>
      <c r="E2972" s="36"/>
      <c r="F2972" s="36"/>
      <c r="G2972" s="36"/>
      <c r="H2972" s="36"/>
      <c r="I2972" s="36"/>
    </row>
    <row r="2973" spans="3:9">
      <c r="C2973" s="36"/>
      <c r="D2973" s="36"/>
      <c r="E2973" s="36"/>
      <c r="F2973" s="36"/>
      <c r="G2973" s="36"/>
      <c r="H2973" s="36"/>
      <c r="I2973" s="36"/>
    </row>
    <row r="2974" spans="3:9">
      <c r="C2974" s="36"/>
      <c r="D2974" s="36"/>
      <c r="E2974" s="36"/>
      <c r="F2974" s="36"/>
      <c r="G2974" s="36"/>
      <c r="H2974" s="36"/>
      <c r="I2974" s="36"/>
    </row>
    <row r="2975" spans="3:9">
      <c r="C2975" s="36"/>
      <c r="D2975" s="36"/>
      <c r="E2975" s="36"/>
      <c r="F2975" s="36"/>
      <c r="G2975" s="36"/>
      <c r="H2975" s="36"/>
      <c r="I2975" s="36"/>
    </row>
    <row r="2976" spans="3:9">
      <c r="C2976" s="36"/>
      <c r="D2976" s="36"/>
      <c r="E2976" s="36"/>
      <c r="F2976" s="36"/>
      <c r="G2976" s="36"/>
      <c r="H2976" s="36"/>
      <c r="I2976" s="36"/>
    </row>
    <row r="2978" spans="2:9">
      <c r="B2978" s="35" t="s">
        <v>1297</v>
      </c>
      <c r="C2978" s="36"/>
      <c r="D2978" s="36"/>
      <c r="E2978" s="36"/>
      <c r="F2978" s="36"/>
      <c r="G2978" s="36"/>
      <c r="H2978" s="36"/>
      <c r="I2978" s="36"/>
    </row>
    <row r="2979" spans="3:9">
      <c r="C2979" s="36"/>
      <c r="D2979" s="36"/>
      <c r="E2979" s="36"/>
      <c r="F2979" s="36"/>
      <c r="G2979" s="36"/>
      <c r="H2979" s="36"/>
      <c r="I2979" s="36"/>
    </row>
    <row r="2980" spans="3:9">
      <c r="C2980" s="36"/>
      <c r="D2980" s="36"/>
      <c r="E2980" s="36"/>
      <c r="F2980" s="36"/>
      <c r="G2980" s="36"/>
      <c r="H2980" s="36"/>
      <c r="I2980" s="36"/>
    </row>
    <row r="2981" spans="3:9">
      <c r="C2981" s="36"/>
      <c r="D2981" s="36"/>
      <c r="E2981" s="36"/>
      <c r="F2981" s="36"/>
      <c r="G2981" s="36"/>
      <c r="H2981" s="36"/>
      <c r="I2981" s="36"/>
    </row>
    <row r="2982" spans="3:9">
      <c r="C2982" s="36"/>
      <c r="D2982" s="36"/>
      <c r="E2982" s="36"/>
      <c r="F2982" s="36"/>
      <c r="G2982" s="36"/>
      <c r="H2982" s="36"/>
      <c r="I2982" s="36"/>
    </row>
    <row r="2983" spans="3:9">
      <c r="C2983" s="36"/>
      <c r="D2983" s="36"/>
      <c r="E2983" s="36"/>
      <c r="F2983" s="36"/>
      <c r="G2983" s="36"/>
      <c r="H2983" s="36"/>
      <c r="I2983" s="36"/>
    </row>
    <row r="2984" spans="3:9">
      <c r="C2984" s="36"/>
      <c r="D2984" s="36"/>
      <c r="E2984" s="36"/>
      <c r="F2984" s="36"/>
      <c r="G2984" s="36"/>
      <c r="H2984" s="36"/>
      <c r="I2984" s="36"/>
    </row>
    <row r="2985" spans="3:9">
      <c r="C2985" s="36"/>
      <c r="D2985" s="36"/>
      <c r="E2985" s="36"/>
      <c r="F2985" s="36"/>
      <c r="G2985" s="36"/>
      <c r="H2985" s="36"/>
      <c r="I2985" s="36"/>
    </row>
    <row r="2986" spans="3:9">
      <c r="C2986" s="36"/>
      <c r="D2986" s="36"/>
      <c r="E2986" s="36"/>
      <c r="F2986" s="36"/>
      <c r="G2986" s="36"/>
      <c r="H2986" s="36"/>
      <c r="I2986" s="36"/>
    </row>
    <row r="2987" spans="3:9">
      <c r="C2987" s="36"/>
      <c r="D2987" s="36"/>
      <c r="E2987" s="36"/>
      <c r="F2987" s="36"/>
      <c r="G2987" s="36"/>
      <c r="H2987" s="36"/>
      <c r="I2987" s="36"/>
    </row>
    <row r="2988" spans="3:9">
      <c r="C2988" s="36"/>
      <c r="D2988" s="36"/>
      <c r="E2988" s="36"/>
      <c r="F2988" s="36"/>
      <c r="G2988" s="36"/>
      <c r="H2988" s="36"/>
      <c r="I2988" s="36"/>
    </row>
    <row r="2990" spans="2:9">
      <c r="B2990" s="35" t="s">
        <v>1303</v>
      </c>
      <c r="C2990" s="36"/>
      <c r="D2990" s="36"/>
      <c r="E2990" s="36"/>
      <c r="F2990" s="36"/>
      <c r="G2990" s="36"/>
      <c r="H2990" s="36"/>
      <c r="I2990" s="36"/>
    </row>
    <row r="2991" spans="3:9">
      <c r="C2991" s="36"/>
      <c r="D2991" s="36"/>
      <c r="E2991" s="36"/>
      <c r="F2991" s="36"/>
      <c r="G2991" s="36"/>
      <c r="H2991" s="36"/>
      <c r="I2991" s="36"/>
    </row>
    <row r="2992" spans="3:9">
      <c r="C2992" s="36"/>
      <c r="D2992" s="36"/>
      <c r="E2992" s="36"/>
      <c r="F2992" s="36"/>
      <c r="G2992" s="36"/>
      <c r="H2992" s="36"/>
      <c r="I2992" s="36"/>
    </row>
    <row r="2993" spans="3:9">
      <c r="C2993" s="36"/>
      <c r="D2993" s="36"/>
      <c r="E2993" s="36"/>
      <c r="F2993" s="36"/>
      <c r="G2993" s="36"/>
      <c r="H2993" s="36"/>
      <c r="I2993" s="36"/>
    </row>
    <row r="2994" spans="3:9">
      <c r="C2994" s="36"/>
      <c r="D2994" s="36"/>
      <c r="E2994" s="36"/>
      <c r="F2994" s="36"/>
      <c r="G2994" s="36"/>
      <c r="H2994" s="36"/>
      <c r="I2994" s="36"/>
    </row>
    <row r="2995" spans="3:9">
      <c r="C2995" s="36"/>
      <c r="D2995" s="36"/>
      <c r="E2995" s="36"/>
      <c r="F2995" s="36"/>
      <c r="G2995" s="36"/>
      <c r="H2995" s="36"/>
      <c r="I2995" s="36"/>
    </row>
    <row r="2996" spans="3:9">
      <c r="C2996" s="36"/>
      <c r="D2996" s="36"/>
      <c r="E2996" s="36"/>
      <c r="F2996" s="36"/>
      <c r="G2996" s="36"/>
      <c r="H2996" s="36"/>
      <c r="I2996" s="36"/>
    </row>
    <row r="2997" spans="3:9">
      <c r="C2997" s="36"/>
      <c r="D2997" s="36"/>
      <c r="E2997" s="36"/>
      <c r="F2997" s="36"/>
      <c r="G2997" s="36"/>
      <c r="H2997" s="36"/>
      <c r="I2997" s="36"/>
    </row>
    <row r="2998" spans="3:9">
      <c r="C2998" s="36"/>
      <c r="D2998" s="36"/>
      <c r="E2998" s="36"/>
      <c r="F2998" s="36"/>
      <c r="G2998" s="36"/>
      <c r="H2998" s="36"/>
      <c r="I2998" s="36"/>
    </row>
    <row r="2999" spans="3:9">
      <c r="C2999" s="36"/>
      <c r="D2999" s="36"/>
      <c r="E2999" s="36"/>
      <c r="F2999" s="36"/>
      <c r="G2999" s="36"/>
      <c r="H2999" s="36"/>
      <c r="I2999" s="36"/>
    </row>
    <row r="3000" spans="3:9">
      <c r="C3000" s="36"/>
      <c r="D3000" s="36"/>
      <c r="E3000" s="36"/>
      <c r="F3000" s="36"/>
      <c r="G3000" s="36"/>
      <c r="H3000" s="36"/>
      <c r="I3000" s="36"/>
    </row>
    <row r="3002" spans="2:9">
      <c r="B3002" s="35" t="s">
        <v>1309</v>
      </c>
      <c r="C3002" s="36"/>
      <c r="D3002" s="36"/>
      <c r="E3002" s="36"/>
      <c r="F3002" s="36"/>
      <c r="G3002" s="36"/>
      <c r="H3002" s="36"/>
      <c r="I3002" s="36"/>
    </row>
    <row r="3003" spans="3:9">
      <c r="C3003" s="36"/>
      <c r="D3003" s="36"/>
      <c r="E3003" s="36"/>
      <c r="F3003" s="36"/>
      <c r="G3003" s="36"/>
      <c r="H3003" s="36"/>
      <c r="I3003" s="36"/>
    </row>
    <row r="3004" spans="3:9">
      <c r="C3004" s="36"/>
      <c r="D3004" s="36"/>
      <c r="E3004" s="36"/>
      <c r="F3004" s="36"/>
      <c r="G3004" s="36"/>
      <c r="H3004" s="36"/>
      <c r="I3004" s="36"/>
    </row>
    <row r="3005" spans="3:9">
      <c r="C3005" s="36"/>
      <c r="D3005" s="36"/>
      <c r="E3005" s="36"/>
      <c r="F3005" s="36"/>
      <c r="G3005" s="36"/>
      <c r="H3005" s="36"/>
      <c r="I3005" s="36"/>
    </row>
    <row r="3006" spans="3:9">
      <c r="C3006" s="36"/>
      <c r="D3006" s="36"/>
      <c r="E3006" s="36"/>
      <c r="F3006" s="36"/>
      <c r="G3006" s="36"/>
      <c r="H3006" s="36"/>
      <c r="I3006" s="36"/>
    </row>
    <row r="3007" spans="3:9">
      <c r="C3007" s="36"/>
      <c r="D3007" s="36"/>
      <c r="E3007" s="36"/>
      <c r="F3007" s="36"/>
      <c r="G3007" s="36"/>
      <c r="H3007" s="36"/>
      <c r="I3007" s="36"/>
    </row>
    <row r="3008" spans="3:9">
      <c r="C3008" s="36"/>
      <c r="D3008" s="36"/>
      <c r="E3008" s="36"/>
      <c r="F3008" s="36"/>
      <c r="G3008" s="36"/>
      <c r="H3008" s="36"/>
      <c r="I3008" s="36"/>
    </row>
    <row r="3009" spans="3:9">
      <c r="C3009" s="36"/>
      <c r="D3009" s="36"/>
      <c r="E3009" s="36"/>
      <c r="F3009" s="36"/>
      <c r="G3009" s="36"/>
      <c r="H3009" s="36"/>
      <c r="I3009" s="36"/>
    </row>
    <row r="3010" spans="3:9">
      <c r="C3010" s="36"/>
      <c r="D3010" s="36"/>
      <c r="E3010" s="36"/>
      <c r="F3010" s="36"/>
      <c r="G3010" s="36"/>
      <c r="H3010" s="36"/>
      <c r="I3010" s="36"/>
    </row>
    <row r="3011" spans="3:9">
      <c r="C3011" s="36"/>
      <c r="D3011" s="36"/>
      <c r="E3011" s="36"/>
      <c r="F3011" s="36"/>
      <c r="G3011" s="36"/>
      <c r="H3011" s="36"/>
      <c r="I3011" s="36"/>
    </row>
    <row r="3012" spans="3:9">
      <c r="C3012" s="36"/>
      <c r="D3012" s="36"/>
      <c r="E3012" s="36"/>
      <c r="F3012" s="36"/>
      <c r="G3012" s="36"/>
      <c r="H3012" s="36"/>
      <c r="I3012" s="36"/>
    </row>
    <row r="3013" spans="2:9">
      <c r="B3013" s="35" t="s">
        <v>1312</v>
      </c>
      <c r="C3013" s="36" t="str">
        <f t="shared" ref="C3013" si="20">_xlfn.DISPIMG("图片 278(1)",1)</f>
        <v>=DISPIMG("图片 278(1)",1)</v>
      </c>
      <c r="D3013" s="36"/>
      <c r="E3013" s="36"/>
      <c r="F3013" s="36"/>
      <c r="G3013" s="36"/>
      <c r="H3013" s="36"/>
      <c r="I3013" s="36"/>
    </row>
    <row r="3014" spans="3:9">
      <c r="C3014" s="36"/>
      <c r="D3014" s="36"/>
      <c r="E3014" s="36"/>
      <c r="F3014" s="36"/>
      <c r="G3014" s="36"/>
      <c r="H3014" s="36"/>
      <c r="I3014" s="36"/>
    </row>
    <row r="3015" spans="3:9">
      <c r="C3015" s="36"/>
      <c r="D3015" s="36"/>
      <c r="E3015" s="36"/>
      <c r="F3015" s="36"/>
      <c r="G3015" s="36"/>
      <c r="H3015" s="36"/>
      <c r="I3015" s="36"/>
    </row>
    <row r="3016" spans="3:9">
      <c r="C3016" s="36"/>
      <c r="D3016" s="36"/>
      <c r="E3016" s="36"/>
      <c r="F3016" s="36"/>
      <c r="G3016" s="36"/>
      <c r="H3016" s="36"/>
      <c r="I3016" s="36"/>
    </row>
    <row r="3017" spans="3:9">
      <c r="C3017" s="36"/>
      <c r="D3017" s="36"/>
      <c r="E3017" s="36"/>
      <c r="F3017" s="36"/>
      <c r="G3017" s="36"/>
      <c r="H3017" s="36"/>
      <c r="I3017" s="36"/>
    </row>
    <row r="3018" spans="3:9">
      <c r="C3018" s="36"/>
      <c r="D3018" s="36"/>
      <c r="E3018" s="36"/>
      <c r="F3018" s="36"/>
      <c r="G3018" s="36"/>
      <c r="H3018" s="36"/>
      <c r="I3018" s="36"/>
    </row>
    <row r="3019" spans="3:9">
      <c r="C3019" s="36"/>
      <c r="D3019" s="36"/>
      <c r="E3019" s="36"/>
      <c r="F3019" s="36"/>
      <c r="G3019" s="36"/>
      <c r="H3019" s="36"/>
      <c r="I3019" s="36"/>
    </row>
    <row r="3020" spans="3:9">
      <c r="C3020" s="36"/>
      <c r="D3020" s="36"/>
      <c r="E3020" s="36"/>
      <c r="F3020" s="36"/>
      <c r="G3020" s="36"/>
      <c r="H3020" s="36"/>
      <c r="I3020" s="36"/>
    </row>
    <row r="3021" spans="3:9">
      <c r="C3021" s="36"/>
      <c r="D3021" s="36"/>
      <c r="E3021" s="36"/>
      <c r="F3021" s="36"/>
      <c r="G3021" s="36"/>
      <c r="H3021" s="36"/>
      <c r="I3021" s="36"/>
    </row>
    <row r="3022" spans="3:9">
      <c r="C3022" s="36"/>
      <c r="D3022" s="36"/>
      <c r="E3022" s="36"/>
      <c r="F3022" s="36"/>
      <c r="G3022" s="36"/>
      <c r="H3022" s="36"/>
      <c r="I3022" s="36"/>
    </row>
    <row r="3023" spans="3:9">
      <c r="C3023" s="36"/>
      <c r="D3023" s="36"/>
      <c r="E3023" s="36"/>
      <c r="F3023" s="36"/>
      <c r="G3023" s="36"/>
      <c r="H3023" s="36"/>
      <c r="I3023" s="36"/>
    </row>
    <row r="3025" spans="2:9">
      <c r="B3025" s="35" t="s">
        <v>1316</v>
      </c>
      <c r="C3025" s="36"/>
      <c r="D3025" s="36"/>
      <c r="E3025" s="36"/>
      <c r="F3025" s="36"/>
      <c r="G3025" s="36"/>
      <c r="H3025" s="36"/>
      <c r="I3025" s="36"/>
    </row>
    <row r="3026" spans="3:9">
      <c r="C3026" s="36"/>
      <c r="D3026" s="36"/>
      <c r="E3026" s="36"/>
      <c r="F3026" s="36"/>
      <c r="G3026" s="36"/>
      <c r="H3026" s="36"/>
      <c r="I3026" s="36"/>
    </row>
    <row r="3027" spans="3:9">
      <c r="C3027" s="36"/>
      <c r="D3027" s="36"/>
      <c r="E3027" s="36"/>
      <c r="F3027" s="36"/>
      <c r="G3027" s="36"/>
      <c r="H3027" s="36"/>
      <c r="I3027" s="36"/>
    </row>
    <row r="3028" spans="3:9">
      <c r="C3028" s="36"/>
      <c r="D3028" s="36"/>
      <c r="E3028" s="36"/>
      <c r="F3028" s="36"/>
      <c r="G3028" s="36"/>
      <c r="H3028" s="36"/>
      <c r="I3028" s="36"/>
    </row>
    <row r="3029" spans="3:9">
      <c r="C3029" s="36"/>
      <c r="D3029" s="36"/>
      <c r="E3029" s="36"/>
      <c r="F3029" s="36"/>
      <c r="G3029" s="36"/>
      <c r="H3029" s="36"/>
      <c r="I3029" s="36"/>
    </row>
    <row r="3030" spans="3:9">
      <c r="C3030" s="36"/>
      <c r="D3030" s="36"/>
      <c r="E3030" s="36"/>
      <c r="F3030" s="36"/>
      <c r="G3030" s="36"/>
      <c r="H3030" s="36"/>
      <c r="I3030" s="36"/>
    </row>
    <row r="3031" spans="3:9">
      <c r="C3031" s="36"/>
      <c r="D3031" s="36"/>
      <c r="E3031" s="36"/>
      <c r="F3031" s="36"/>
      <c r="G3031" s="36"/>
      <c r="H3031" s="36"/>
      <c r="I3031" s="36"/>
    </row>
    <row r="3032" spans="3:9">
      <c r="C3032" s="36"/>
      <c r="D3032" s="36"/>
      <c r="E3032" s="36"/>
      <c r="F3032" s="36"/>
      <c r="G3032" s="36"/>
      <c r="H3032" s="36"/>
      <c r="I3032" s="36"/>
    </row>
    <row r="3033" spans="3:9">
      <c r="C3033" s="36"/>
      <c r="D3033" s="36"/>
      <c r="E3033" s="36"/>
      <c r="F3033" s="36"/>
      <c r="G3033" s="36"/>
      <c r="H3033" s="36"/>
      <c r="I3033" s="36"/>
    </row>
    <row r="3034" spans="3:9">
      <c r="C3034" s="36"/>
      <c r="D3034" s="36"/>
      <c r="E3034" s="36"/>
      <c r="F3034" s="36"/>
      <c r="G3034" s="36"/>
      <c r="H3034" s="36"/>
      <c r="I3034" s="36"/>
    </row>
    <row r="3035" spans="3:9">
      <c r="C3035" s="36"/>
      <c r="D3035" s="36"/>
      <c r="E3035" s="36"/>
      <c r="F3035" s="36"/>
      <c r="G3035" s="36"/>
      <c r="H3035" s="36"/>
      <c r="I3035" s="36"/>
    </row>
    <row r="3037" spans="2:9">
      <c r="B3037" s="35" t="s">
        <v>1323</v>
      </c>
      <c r="C3037" s="36"/>
      <c r="D3037" s="36"/>
      <c r="E3037" s="36"/>
      <c r="F3037" s="36"/>
      <c r="G3037" s="36"/>
      <c r="H3037" s="36"/>
      <c r="I3037" s="36"/>
    </row>
    <row r="3038" spans="3:9">
      <c r="C3038" s="36"/>
      <c r="D3038" s="36"/>
      <c r="E3038" s="36"/>
      <c r="F3038" s="36"/>
      <c r="G3038" s="36"/>
      <c r="H3038" s="36"/>
      <c r="I3038" s="36"/>
    </row>
    <row r="3039" spans="3:9">
      <c r="C3039" s="36"/>
      <c r="D3039" s="36"/>
      <c r="E3039" s="36"/>
      <c r="F3039" s="36"/>
      <c r="G3039" s="36"/>
      <c r="H3039" s="36"/>
      <c r="I3039" s="36"/>
    </row>
    <row r="3040" spans="3:9">
      <c r="C3040" s="36"/>
      <c r="D3040" s="36"/>
      <c r="E3040" s="36"/>
      <c r="F3040" s="36"/>
      <c r="G3040" s="36"/>
      <c r="H3040" s="36"/>
      <c r="I3040" s="36"/>
    </row>
    <row r="3041" spans="3:9">
      <c r="C3041" s="36"/>
      <c r="D3041" s="36"/>
      <c r="E3041" s="36"/>
      <c r="F3041" s="36"/>
      <c r="G3041" s="36"/>
      <c r="H3041" s="36"/>
      <c r="I3041" s="36"/>
    </row>
    <row r="3042" spans="3:9">
      <c r="C3042" s="36"/>
      <c r="D3042" s="36"/>
      <c r="E3042" s="36"/>
      <c r="F3042" s="36"/>
      <c r="G3042" s="36"/>
      <c r="H3042" s="36"/>
      <c r="I3042" s="36"/>
    </row>
    <row r="3043" spans="3:9">
      <c r="C3043" s="36"/>
      <c r="D3043" s="36"/>
      <c r="E3043" s="36"/>
      <c r="F3043" s="36"/>
      <c r="G3043" s="36"/>
      <c r="H3043" s="36"/>
      <c r="I3043" s="36"/>
    </row>
    <row r="3044" spans="3:9">
      <c r="C3044" s="36"/>
      <c r="D3044" s="36"/>
      <c r="E3044" s="36"/>
      <c r="F3044" s="36"/>
      <c r="G3044" s="36"/>
      <c r="H3044" s="36"/>
      <c r="I3044" s="36"/>
    </row>
    <row r="3045" spans="3:9">
      <c r="C3045" s="36"/>
      <c r="D3045" s="36"/>
      <c r="E3045" s="36"/>
      <c r="F3045" s="36"/>
      <c r="G3045" s="36"/>
      <c r="H3045" s="36"/>
      <c r="I3045" s="36"/>
    </row>
    <row r="3046" spans="3:9">
      <c r="C3046" s="36"/>
      <c r="D3046" s="36"/>
      <c r="E3046" s="36"/>
      <c r="F3046" s="36"/>
      <c r="G3046" s="36"/>
      <c r="H3046" s="36"/>
      <c r="I3046" s="36"/>
    </row>
    <row r="3047" spans="3:9">
      <c r="C3047" s="36"/>
      <c r="D3047" s="36"/>
      <c r="E3047" s="36"/>
      <c r="F3047" s="36"/>
      <c r="G3047" s="36"/>
      <c r="H3047" s="36"/>
      <c r="I3047" s="36"/>
    </row>
    <row r="3049" spans="2:9">
      <c r="B3049" s="35" t="s">
        <v>1328</v>
      </c>
      <c r="C3049" s="36"/>
      <c r="D3049" s="36"/>
      <c r="E3049" s="36"/>
      <c r="F3049" s="36"/>
      <c r="G3049" s="36"/>
      <c r="H3049" s="36"/>
      <c r="I3049" s="36"/>
    </row>
    <row r="3050" spans="3:9">
      <c r="C3050" s="36"/>
      <c r="D3050" s="36"/>
      <c r="E3050" s="36"/>
      <c r="F3050" s="36"/>
      <c r="G3050" s="36"/>
      <c r="H3050" s="36"/>
      <c r="I3050" s="36"/>
    </row>
    <row r="3051" spans="3:9">
      <c r="C3051" s="36"/>
      <c r="D3051" s="36"/>
      <c r="E3051" s="36"/>
      <c r="F3051" s="36"/>
      <c r="G3051" s="36"/>
      <c r="H3051" s="36"/>
      <c r="I3051" s="36"/>
    </row>
    <row r="3052" spans="3:9">
      <c r="C3052" s="36"/>
      <c r="D3052" s="36"/>
      <c r="E3052" s="36"/>
      <c r="F3052" s="36"/>
      <c r="G3052" s="36"/>
      <c r="H3052" s="36"/>
      <c r="I3052" s="36"/>
    </row>
    <row r="3053" spans="3:9">
      <c r="C3053" s="36"/>
      <c r="D3053" s="36"/>
      <c r="E3053" s="36"/>
      <c r="F3053" s="36"/>
      <c r="G3053" s="36"/>
      <c r="H3053" s="36"/>
      <c r="I3053" s="36"/>
    </row>
    <row r="3054" spans="3:9">
      <c r="C3054" s="36"/>
      <c r="D3054" s="36"/>
      <c r="E3054" s="36"/>
      <c r="F3054" s="36"/>
      <c r="G3054" s="36"/>
      <c r="H3054" s="36"/>
      <c r="I3054" s="36"/>
    </row>
    <row r="3055" spans="3:9">
      <c r="C3055" s="36"/>
      <c r="D3055" s="36"/>
      <c r="E3055" s="36"/>
      <c r="F3055" s="36"/>
      <c r="G3055" s="36"/>
      <c r="H3055" s="36"/>
      <c r="I3055" s="36"/>
    </row>
    <row r="3056" spans="3:9">
      <c r="C3056" s="36"/>
      <c r="D3056" s="36"/>
      <c r="E3056" s="36"/>
      <c r="F3056" s="36"/>
      <c r="G3056" s="36"/>
      <c r="H3056" s="36"/>
      <c r="I3056" s="36"/>
    </row>
    <row r="3057" spans="3:9">
      <c r="C3057" s="36"/>
      <c r="D3057" s="36"/>
      <c r="E3057" s="36"/>
      <c r="F3057" s="36"/>
      <c r="G3057" s="36"/>
      <c r="H3057" s="36"/>
      <c r="I3057" s="36"/>
    </row>
    <row r="3058" spans="3:9">
      <c r="C3058" s="36"/>
      <c r="D3058" s="36"/>
      <c r="E3058" s="36"/>
      <c r="F3058" s="36"/>
      <c r="G3058" s="36"/>
      <c r="H3058" s="36"/>
      <c r="I3058" s="36"/>
    </row>
    <row r="3059" spans="3:9">
      <c r="C3059" s="36"/>
      <c r="D3059" s="36"/>
      <c r="E3059" s="36"/>
      <c r="F3059" s="36"/>
      <c r="G3059" s="36"/>
      <c r="H3059" s="36"/>
      <c r="I3059" s="36"/>
    </row>
    <row r="3061" spans="2:9">
      <c r="B3061" s="35" t="s">
        <v>1333</v>
      </c>
      <c r="C3061" s="36"/>
      <c r="D3061" s="36"/>
      <c r="E3061" s="36"/>
      <c r="F3061" s="36"/>
      <c r="G3061" s="36"/>
      <c r="H3061" s="36"/>
      <c r="I3061" s="36"/>
    </row>
    <row r="3062" spans="3:9">
      <c r="C3062" s="36"/>
      <c r="D3062" s="36"/>
      <c r="E3062" s="36"/>
      <c r="F3062" s="36"/>
      <c r="G3062" s="36"/>
      <c r="H3062" s="36"/>
      <c r="I3062" s="36"/>
    </row>
    <row r="3063" spans="3:9">
      <c r="C3063" s="36"/>
      <c r="D3063" s="36"/>
      <c r="E3063" s="36"/>
      <c r="F3063" s="36"/>
      <c r="G3063" s="36"/>
      <c r="H3063" s="36"/>
      <c r="I3063" s="36"/>
    </row>
    <row r="3064" spans="3:9">
      <c r="C3064" s="36"/>
      <c r="D3064" s="36"/>
      <c r="E3064" s="36"/>
      <c r="F3064" s="36"/>
      <c r="G3064" s="36"/>
      <c r="H3064" s="36"/>
      <c r="I3064" s="36"/>
    </row>
    <row r="3065" spans="3:9">
      <c r="C3065" s="36"/>
      <c r="D3065" s="36"/>
      <c r="E3065" s="36"/>
      <c r="F3065" s="36"/>
      <c r="G3065" s="36"/>
      <c r="H3065" s="36"/>
      <c r="I3065" s="36"/>
    </row>
    <row r="3066" spans="3:9">
      <c r="C3066" s="36"/>
      <c r="D3066" s="36"/>
      <c r="E3066" s="36"/>
      <c r="F3066" s="36"/>
      <c r="G3066" s="36"/>
      <c r="H3066" s="36"/>
      <c r="I3066" s="36"/>
    </row>
    <row r="3067" spans="3:9">
      <c r="C3067" s="36"/>
      <c r="D3067" s="36"/>
      <c r="E3067" s="36"/>
      <c r="F3067" s="36"/>
      <c r="G3067" s="36"/>
      <c r="H3067" s="36"/>
      <c r="I3067" s="36"/>
    </row>
    <row r="3068" spans="3:9">
      <c r="C3068" s="36"/>
      <c r="D3068" s="36"/>
      <c r="E3068" s="36"/>
      <c r="F3068" s="36"/>
      <c r="G3068" s="36"/>
      <c r="H3068" s="36"/>
      <c r="I3068" s="36"/>
    </row>
    <row r="3069" spans="3:9">
      <c r="C3069" s="36"/>
      <c r="D3069" s="36"/>
      <c r="E3069" s="36"/>
      <c r="F3069" s="36"/>
      <c r="G3069" s="36"/>
      <c r="H3069" s="36"/>
      <c r="I3069" s="36"/>
    </row>
    <row r="3070" spans="3:9">
      <c r="C3070" s="36"/>
      <c r="D3070" s="36"/>
      <c r="E3070" s="36"/>
      <c r="F3070" s="36"/>
      <c r="G3070" s="36"/>
      <c r="H3070" s="36"/>
      <c r="I3070" s="36"/>
    </row>
    <row r="3071" spans="3:9">
      <c r="C3071" s="36"/>
      <c r="D3071" s="36"/>
      <c r="E3071" s="36"/>
      <c r="F3071" s="36"/>
      <c r="G3071" s="36"/>
      <c r="H3071" s="36"/>
      <c r="I3071" s="36"/>
    </row>
    <row r="3073" spans="2:9">
      <c r="B3073" s="35" t="s">
        <v>1337</v>
      </c>
      <c r="C3073" s="36"/>
      <c r="D3073" s="36"/>
      <c r="E3073" s="36"/>
      <c r="F3073" s="36"/>
      <c r="G3073" s="36"/>
      <c r="H3073" s="36"/>
      <c r="I3073" s="36"/>
    </row>
    <row r="3074" spans="3:9">
      <c r="C3074" s="36"/>
      <c r="D3074" s="36"/>
      <c r="E3074" s="36"/>
      <c r="F3074" s="36"/>
      <c r="G3074" s="36"/>
      <c r="H3074" s="36"/>
      <c r="I3074" s="36"/>
    </row>
    <row r="3075" spans="3:9">
      <c r="C3075" s="36"/>
      <c r="D3075" s="36"/>
      <c r="E3075" s="36"/>
      <c r="F3075" s="36"/>
      <c r="G3075" s="36"/>
      <c r="H3075" s="36"/>
      <c r="I3075" s="36"/>
    </row>
    <row r="3076" spans="3:9">
      <c r="C3076" s="36"/>
      <c r="D3076" s="36"/>
      <c r="E3076" s="36"/>
      <c r="F3076" s="36"/>
      <c r="G3076" s="36"/>
      <c r="H3076" s="36"/>
      <c r="I3076" s="36"/>
    </row>
    <row r="3077" spans="3:9">
      <c r="C3077" s="36"/>
      <c r="D3077" s="36"/>
      <c r="E3077" s="36"/>
      <c r="F3077" s="36"/>
      <c r="G3077" s="36"/>
      <c r="H3077" s="36"/>
      <c r="I3077" s="36"/>
    </row>
    <row r="3078" spans="3:9">
      <c r="C3078" s="36"/>
      <c r="D3078" s="36"/>
      <c r="E3078" s="36"/>
      <c r="F3078" s="36"/>
      <c r="G3078" s="36"/>
      <c r="H3078" s="36"/>
      <c r="I3078" s="36"/>
    </row>
    <row r="3079" spans="3:9">
      <c r="C3079" s="36"/>
      <c r="D3079" s="36"/>
      <c r="E3079" s="36"/>
      <c r="F3079" s="36"/>
      <c r="G3079" s="36"/>
      <c r="H3079" s="36"/>
      <c r="I3079" s="36"/>
    </row>
    <row r="3080" spans="3:9">
      <c r="C3080" s="36"/>
      <c r="D3080" s="36"/>
      <c r="E3080" s="36"/>
      <c r="F3080" s="36"/>
      <c r="G3080" s="36"/>
      <c r="H3080" s="36"/>
      <c r="I3080" s="36"/>
    </row>
    <row r="3081" spans="3:9">
      <c r="C3081" s="36"/>
      <c r="D3081" s="36"/>
      <c r="E3081" s="36"/>
      <c r="F3081" s="36"/>
      <c r="G3081" s="36"/>
      <c r="H3081" s="36"/>
      <c r="I3081" s="36"/>
    </row>
    <row r="3082" spans="3:9">
      <c r="C3082" s="36"/>
      <c r="D3082" s="36"/>
      <c r="E3082" s="36"/>
      <c r="F3082" s="36"/>
      <c r="G3082" s="36"/>
      <c r="H3082" s="36"/>
      <c r="I3082" s="36"/>
    </row>
    <row r="3083" spans="3:9">
      <c r="C3083" s="36"/>
      <c r="D3083" s="36"/>
      <c r="E3083" s="36"/>
      <c r="F3083" s="36"/>
      <c r="G3083" s="36"/>
      <c r="H3083" s="36"/>
      <c r="I3083" s="36"/>
    </row>
    <row r="3085" spans="2:9">
      <c r="B3085" s="35" t="s">
        <v>1341</v>
      </c>
      <c r="C3085" s="36"/>
      <c r="D3085" s="36"/>
      <c r="E3085" s="36"/>
      <c r="F3085" s="36"/>
      <c r="G3085" s="36"/>
      <c r="H3085" s="36"/>
      <c r="I3085" s="36"/>
    </row>
    <row r="3086" spans="3:9">
      <c r="C3086" s="36"/>
      <c r="D3086" s="36"/>
      <c r="E3086" s="36"/>
      <c r="F3086" s="36"/>
      <c r="G3086" s="36"/>
      <c r="H3086" s="36"/>
      <c r="I3086" s="36"/>
    </row>
    <row r="3087" spans="3:9">
      <c r="C3087" s="36"/>
      <c r="D3087" s="36"/>
      <c r="E3087" s="36"/>
      <c r="F3087" s="36"/>
      <c r="G3087" s="36"/>
      <c r="H3087" s="36"/>
      <c r="I3087" s="36"/>
    </row>
    <row r="3088" spans="3:9">
      <c r="C3088" s="36"/>
      <c r="D3088" s="36"/>
      <c r="E3088" s="36"/>
      <c r="F3088" s="36"/>
      <c r="G3088" s="36"/>
      <c r="H3088" s="36"/>
      <c r="I3088" s="36"/>
    </row>
    <row r="3089" spans="3:9">
      <c r="C3089" s="36"/>
      <c r="D3089" s="36"/>
      <c r="E3089" s="36"/>
      <c r="F3089" s="36"/>
      <c r="G3089" s="36"/>
      <c r="H3089" s="36"/>
      <c r="I3089" s="36"/>
    </row>
    <row r="3090" spans="3:9">
      <c r="C3090" s="36"/>
      <c r="D3090" s="36"/>
      <c r="E3090" s="36"/>
      <c r="F3090" s="36"/>
      <c r="G3090" s="36"/>
      <c r="H3090" s="36"/>
      <c r="I3090" s="36"/>
    </row>
    <row r="3091" spans="3:9">
      <c r="C3091" s="36"/>
      <c r="D3091" s="36"/>
      <c r="E3091" s="36"/>
      <c r="F3091" s="36"/>
      <c r="G3091" s="36"/>
      <c r="H3091" s="36"/>
      <c r="I3091" s="36"/>
    </row>
    <row r="3092" spans="3:9">
      <c r="C3092" s="36"/>
      <c r="D3092" s="36"/>
      <c r="E3092" s="36"/>
      <c r="F3092" s="36"/>
      <c r="G3092" s="36"/>
      <c r="H3092" s="36"/>
      <c r="I3092" s="36"/>
    </row>
    <row r="3093" spans="3:9">
      <c r="C3093" s="36"/>
      <c r="D3093" s="36"/>
      <c r="E3093" s="36"/>
      <c r="F3093" s="36"/>
      <c r="G3093" s="36"/>
      <c r="H3093" s="36"/>
      <c r="I3093" s="36"/>
    </row>
    <row r="3094" spans="3:9">
      <c r="C3094" s="36"/>
      <c r="D3094" s="36"/>
      <c r="E3094" s="36"/>
      <c r="F3094" s="36"/>
      <c r="G3094" s="36"/>
      <c r="H3094" s="36"/>
      <c r="I3094" s="36"/>
    </row>
    <row r="3095" spans="3:9">
      <c r="C3095" s="36"/>
      <c r="D3095" s="36"/>
      <c r="E3095" s="36"/>
      <c r="F3095" s="36"/>
      <c r="G3095" s="36"/>
      <c r="H3095" s="36"/>
      <c r="I3095" s="36"/>
    </row>
    <row r="3097" spans="2:9">
      <c r="B3097" s="35" t="s">
        <v>1344</v>
      </c>
      <c r="C3097" s="36"/>
      <c r="D3097" s="36"/>
      <c r="E3097" s="36"/>
      <c r="F3097" s="36"/>
      <c r="G3097" s="36"/>
      <c r="H3097" s="36"/>
      <c r="I3097" s="36"/>
    </row>
    <row r="3098" spans="3:9">
      <c r="C3098" s="36"/>
      <c r="D3098" s="36"/>
      <c r="E3098" s="36"/>
      <c r="F3098" s="36"/>
      <c r="G3098" s="36"/>
      <c r="H3098" s="36"/>
      <c r="I3098" s="36"/>
    </row>
    <row r="3099" spans="3:9">
      <c r="C3099" s="36"/>
      <c r="D3099" s="36"/>
      <c r="E3099" s="36"/>
      <c r="F3099" s="36"/>
      <c r="G3099" s="36"/>
      <c r="H3099" s="36"/>
      <c r="I3099" s="36"/>
    </row>
    <row r="3100" spans="3:9">
      <c r="C3100" s="36"/>
      <c r="D3100" s="36"/>
      <c r="E3100" s="36"/>
      <c r="F3100" s="36"/>
      <c r="G3100" s="36"/>
      <c r="H3100" s="36"/>
      <c r="I3100" s="36"/>
    </row>
    <row r="3101" spans="3:9">
      <c r="C3101" s="36"/>
      <c r="D3101" s="36"/>
      <c r="E3101" s="36"/>
      <c r="F3101" s="36"/>
      <c r="G3101" s="36"/>
      <c r="H3101" s="36"/>
      <c r="I3101" s="36"/>
    </row>
    <row r="3102" spans="3:9">
      <c r="C3102" s="36"/>
      <c r="D3102" s="36"/>
      <c r="E3102" s="36"/>
      <c r="F3102" s="36"/>
      <c r="G3102" s="36"/>
      <c r="H3102" s="36"/>
      <c r="I3102" s="36"/>
    </row>
    <row r="3103" spans="3:9">
      <c r="C3103" s="36"/>
      <c r="D3103" s="36"/>
      <c r="E3103" s="36"/>
      <c r="F3103" s="36"/>
      <c r="G3103" s="36"/>
      <c r="H3103" s="36"/>
      <c r="I3103" s="36"/>
    </row>
    <row r="3104" spans="3:9">
      <c r="C3104" s="36"/>
      <c r="D3104" s="36"/>
      <c r="E3104" s="36"/>
      <c r="F3104" s="36"/>
      <c r="G3104" s="36"/>
      <c r="H3104" s="36"/>
      <c r="I3104" s="36"/>
    </row>
    <row r="3105" spans="3:9">
      <c r="C3105" s="36"/>
      <c r="D3105" s="36"/>
      <c r="E3105" s="36"/>
      <c r="F3105" s="36"/>
      <c r="G3105" s="36"/>
      <c r="H3105" s="36"/>
      <c r="I3105" s="36"/>
    </row>
    <row r="3106" spans="3:9">
      <c r="C3106" s="36"/>
      <c r="D3106" s="36"/>
      <c r="E3106" s="36"/>
      <c r="F3106" s="36"/>
      <c r="G3106" s="36"/>
      <c r="H3106" s="36"/>
      <c r="I3106" s="36"/>
    </row>
    <row r="3107" spans="3:9">
      <c r="C3107" s="36"/>
      <c r="D3107" s="36"/>
      <c r="E3107" s="36"/>
      <c r="F3107" s="36"/>
      <c r="G3107" s="36"/>
      <c r="H3107" s="36"/>
      <c r="I3107" s="36"/>
    </row>
    <row r="3109" spans="2:9">
      <c r="B3109" s="35" t="s">
        <v>1346</v>
      </c>
      <c r="C3109" s="36" t="str">
        <f t="shared" ref="C3109" si="21">_xlfn.DISPIMG("图片 310",1)</f>
        <v>=DISPIMG("图片 310",1)</v>
      </c>
      <c r="D3109" s="36"/>
      <c r="E3109" s="36"/>
      <c r="F3109" s="36"/>
      <c r="G3109" s="36"/>
      <c r="H3109" s="36"/>
      <c r="I3109" s="36"/>
    </row>
    <row r="3110" spans="3:9">
      <c r="C3110" s="36"/>
      <c r="D3110" s="36"/>
      <c r="E3110" s="36"/>
      <c r="F3110" s="36"/>
      <c r="G3110" s="36"/>
      <c r="H3110" s="36"/>
      <c r="I3110" s="36"/>
    </row>
    <row r="3111" spans="3:9">
      <c r="C3111" s="36"/>
      <c r="D3111" s="36"/>
      <c r="E3111" s="36"/>
      <c r="F3111" s="36"/>
      <c r="G3111" s="36"/>
      <c r="H3111" s="36"/>
      <c r="I3111" s="36"/>
    </row>
    <row r="3112" spans="3:9">
      <c r="C3112" s="36"/>
      <c r="D3112" s="36"/>
      <c r="E3112" s="36"/>
      <c r="F3112" s="36"/>
      <c r="G3112" s="36"/>
      <c r="H3112" s="36"/>
      <c r="I3112" s="36"/>
    </row>
    <row r="3113" spans="3:9">
      <c r="C3113" s="36"/>
      <c r="D3113" s="36"/>
      <c r="E3113" s="36"/>
      <c r="F3113" s="36"/>
      <c r="G3113" s="36"/>
      <c r="H3113" s="36"/>
      <c r="I3113" s="36"/>
    </row>
    <row r="3114" spans="3:9">
      <c r="C3114" s="36"/>
      <c r="D3114" s="36"/>
      <c r="E3114" s="36"/>
      <c r="F3114" s="36"/>
      <c r="G3114" s="36"/>
      <c r="H3114" s="36"/>
      <c r="I3114" s="36"/>
    </row>
    <row r="3115" spans="3:9">
      <c r="C3115" s="36"/>
      <c r="D3115" s="36"/>
      <c r="E3115" s="36"/>
      <c r="F3115" s="36"/>
      <c r="G3115" s="36"/>
      <c r="H3115" s="36"/>
      <c r="I3115" s="36"/>
    </row>
    <row r="3116" spans="3:9">
      <c r="C3116" s="36"/>
      <c r="D3116" s="36"/>
      <c r="E3116" s="36"/>
      <c r="F3116" s="36"/>
      <c r="G3116" s="36"/>
      <c r="H3116" s="36"/>
      <c r="I3116" s="36"/>
    </row>
    <row r="3117" spans="3:9">
      <c r="C3117" s="36"/>
      <c r="D3117" s="36"/>
      <c r="E3117" s="36"/>
      <c r="F3117" s="36"/>
      <c r="G3117" s="36"/>
      <c r="H3117" s="36"/>
      <c r="I3117" s="36"/>
    </row>
    <row r="3118" spans="3:9">
      <c r="C3118" s="36"/>
      <c r="D3118" s="36"/>
      <c r="E3118" s="36"/>
      <c r="F3118" s="36"/>
      <c r="G3118" s="36"/>
      <c r="H3118" s="36"/>
      <c r="I3118" s="36"/>
    </row>
    <row r="3119" spans="3:9">
      <c r="C3119" s="36"/>
      <c r="D3119" s="36"/>
      <c r="E3119" s="36"/>
      <c r="F3119" s="36"/>
      <c r="G3119" s="36"/>
      <c r="H3119" s="36"/>
      <c r="I3119" s="36"/>
    </row>
    <row r="3121" spans="2:9">
      <c r="B3121" s="35" t="s">
        <v>1349</v>
      </c>
      <c r="C3121" s="36"/>
      <c r="D3121" s="36"/>
      <c r="E3121" s="36"/>
      <c r="F3121" s="36"/>
      <c r="G3121" s="36"/>
      <c r="H3121" s="36"/>
      <c r="I3121" s="36"/>
    </row>
    <row r="3122" spans="3:9">
      <c r="C3122" s="36"/>
      <c r="D3122" s="36"/>
      <c r="E3122" s="36"/>
      <c r="F3122" s="36"/>
      <c r="G3122" s="36"/>
      <c r="H3122" s="36"/>
      <c r="I3122" s="36"/>
    </row>
    <row r="3123" spans="3:9">
      <c r="C3123" s="36"/>
      <c r="D3123" s="36"/>
      <c r="E3123" s="36"/>
      <c r="F3123" s="36"/>
      <c r="G3123" s="36"/>
      <c r="H3123" s="36"/>
      <c r="I3123" s="36"/>
    </row>
    <row r="3124" spans="3:9">
      <c r="C3124" s="36"/>
      <c r="D3124" s="36"/>
      <c r="E3124" s="36"/>
      <c r="F3124" s="36"/>
      <c r="G3124" s="36"/>
      <c r="H3124" s="36"/>
      <c r="I3124" s="36"/>
    </row>
    <row r="3125" spans="3:9">
      <c r="C3125" s="36"/>
      <c r="D3125" s="36"/>
      <c r="E3125" s="36"/>
      <c r="F3125" s="36"/>
      <c r="G3125" s="36"/>
      <c r="H3125" s="36"/>
      <c r="I3125" s="36"/>
    </row>
    <row r="3126" spans="3:9">
      <c r="C3126" s="36"/>
      <c r="D3126" s="36"/>
      <c r="E3126" s="36"/>
      <c r="F3126" s="36"/>
      <c r="G3126" s="36"/>
      <c r="H3126" s="36"/>
      <c r="I3126" s="36"/>
    </row>
    <row r="3127" spans="3:9">
      <c r="C3127" s="36"/>
      <c r="D3127" s="36"/>
      <c r="E3127" s="36"/>
      <c r="F3127" s="36"/>
      <c r="G3127" s="36"/>
      <c r="H3127" s="36"/>
      <c r="I3127" s="36"/>
    </row>
    <row r="3128" spans="3:9">
      <c r="C3128" s="36"/>
      <c r="D3128" s="36"/>
      <c r="E3128" s="36"/>
      <c r="F3128" s="36"/>
      <c r="G3128" s="36"/>
      <c r="H3128" s="36"/>
      <c r="I3128" s="36"/>
    </row>
    <row r="3129" spans="3:9">
      <c r="C3129" s="36"/>
      <c r="D3129" s="36"/>
      <c r="E3129" s="36"/>
      <c r="F3129" s="36"/>
      <c r="G3129" s="36"/>
      <c r="H3129" s="36"/>
      <c r="I3129" s="36"/>
    </row>
    <row r="3130" spans="3:9">
      <c r="C3130" s="36"/>
      <c r="D3130" s="36"/>
      <c r="E3130" s="36"/>
      <c r="F3130" s="36"/>
      <c r="G3130" s="36"/>
      <c r="H3130" s="36"/>
      <c r="I3130" s="36"/>
    </row>
    <row r="3131" spans="3:9">
      <c r="C3131" s="36"/>
      <c r="D3131" s="36"/>
      <c r="E3131" s="36"/>
      <c r="F3131" s="36"/>
      <c r="G3131" s="36"/>
      <c r="H3131" s="36"/>
      <c r="I3131" s="36"/>
    </row>
    <row r="3133" spans="2:9">
      <c r="B3133" s="35" t="s">
        <v>1353</v>
      </c>
      <c r="C3133" s="36"/>
      <c r="D3133" s="36"/>
      <c r="E3133" s="36"/>
      <c r="F3133" s="36"/>
      <c r="G3133" s="36"/>
      <c r="H3133" s="36"/>
      <c r="I3133" s="36"/>
    </row>
    <row r="3134" spans="3:9">
      <c r="C3134" s="36"/>
      <c r="D3134" s="36"/>
      <c r="E3134" s="36"/>
      <c r="F3134" s="36"/>
      <c r="G3134" s="36"/>
      <c r="H3134" s="36"/>
      <c r="I3134" s="36"/>
    </row>
    <row r="3135" spans="3:9">
      <c r="C3135" s="36"/>
      <c r="D3135" s="36"/>
      <c r="E3135" s="36"/>
      <c r="F3135" s="36"/>
      <c r="G3135" s="36"/>
      <c r="H3135" s="36"/>
      <c r="I3135" s="36"/>
    </row>
    <row r="3136" spans="3:9">
      <c r="C3136" s="36"/>
      <c r="D3136" s="36"/>
      <c r="E3136" s="36"/>
      <c r="F3136" s="36"/>
      <c r="G3136" s="36"/>
      <c r="H3136" s="36"/>
      <c r="I3136" s="36"/>
    </row>
    <row r="3137" spans="3:9">
      <c r="C3137" s="36"/>
      <c r="D3137" s="36"/>
      <c r="E3137" s="36"/>
      <c r="F3137" s="36"/>
      <c r="G3137" s="36"/>
      <c r="H3137" s="36"/>
      <c r="I3137" s="36"/>
    </row>
    <row r="3138" spans="3:9">
      <c r="C3138" s="36"/>
      <c r="D3138" s="36"/>
      <c r="E3138" s="36"/>
      <c r="F3138" s="36"/>
      <c r="G3138" s="36"/>
      <c r="H3138" s="36"/>
      <c r="I3138" s="36"/>
    </row>
    <row r="3139" spans="3:9">
      <c r="C3139" s="36"/>
      <c r="D3139" s="36"/>
      <c r="E3139" s="36"/>
      <c r="F3139" s="36"/>
      <c r="G3139" s="36"/>
      <c r="H3139" s="36"/>
      <c r="I3139" s="36"/>
    </row>
    <row r="3140" spans="3:9">
      <c r="C3140" s="36"/>
      <c r="D3140" s="36"/>
      <c r="E3140" s="36"/>
      <c r="F3140" s="36"/>
      <c r="G3140" s="36"/>
      <c r="H3140" s="36"/>
      <c r="I3140" s="36"/>
    </row>
    <row r="3141" spans="3:9">
      <c r="C3141" s="36"/>
      <c r="D3141" s="36"/>
      <c r="E3141" s="36"/>
      <c r="F3141" s="36"/>
      <c r="G3141" s="36"/>
      <c r="H3141" s="36"/>
      <c r="I3141" s="36"/>
    </row>
    <row r="3142" spans="3:9">
      <c r="C3142" s="36"/>
      <c r="D3142" s="36"/>
      <c r="E3142" s="36"/>
      <c r="F3142" s="36"/>
      <c r="G3142" s="36"/>
      <c r="H3142" s="36"/>
      <c r="I3142" s="36"/>
    </row>
    <row r="3143" spans="3:9">
      <c r="C3143" s="36"/>
      <c r="D3143" s="36"/>
      <c r="E3143" s="36"/>
      <c r="F3143" s="36"/>
      <c r="G3143" s="36"/>
      <c r="H3143" s="36"/>
      <c r="I3143" s="36"/>
    </row>
    <row r="3145" spans="2:9">
      <c r="B3145" s="35" t="s">
        <v>1355</v>
      </c>
      <c r="C3145" s="36"/>
      <c r="D3145" s="36"/>
      <c r="E3145" s="36"/>
      <c r="F3145" s="36"/>
      <c r="G3145" s="36"/>
      <c r="H3145" s="36"/>
      <c r="I3145" s="36"/>
    </row>
    <row r="3146" spans="3:9">
      <c r="C3146" s="36"/>
      <c r="D3146" s="36"/>
      <c r="E3146" s="36"/>
      <c r="F3146" s="36"/>
      <c r="G3146" s="36"/>
      <c r="H3146" s="36"/>
      <c r="I3146" s="36"/>
    </row>
    <row r="3147" spans="3:9">
      <c r="C3147" s="36"/>
      <c r="D3147" s="36"/>
      <c r="E3147" s="36"/>
      <c r="F3147" s="36"/>
      <c r="G3147" s="36"/>
      <c r="H3147" s="36"/>
      <c r="I3147" s="36"/>
    </row>
    <row r="3148" spans="3:9">
      <c r="C3148" s="36"/>
      <c r="D3148" s="36"/>
      <c r="E3148" s="36"/>
      <c r="F3148" s="36"/>
      <c r="G3148" s="36"/>
      <c r="H3148" s="36"/>
      <c r="I3148" s="36"/>
    </row>
    <row r="3149" spans="3:9">
      <c r="C3149" s="36"/>
      <c r="D3149" s="36"/>
      <c r="E3149" s="36"/>
      <c r="F3149" s="36"/>
      <c r="G3149" s="36"/>
      <c r="H3149" s="36"/>
      <c r="I3149" s="36"/>
    </row>
    <row r="3150" spans="3:9">
      <c r="C3150" s="36"/>
      <c r="D3150" s="36"/>
      <c r="E3150" s="36"/>
      <c r="F3150" s="36"/>
      <c r="G3150" s="36"/>
      <c r="H3150" s="36"/>
      <c r="I3150" s="36"/>
    </row>
    <row r="3151" spans="3:9">
      <c r="C3151" s="36"/>
      <c r="D3151" s="36"/>
      <c r="E3151" s="36"/>
      <c r="F3151" s="36"/>
      <c r="G3151" s="36"/>
      <c r="H3151" s="36"/>
      <c r="I3151" s="36"/>
    </row>
    <row r="3152" spans="3:9">
      <c r="C3152" s="36"/>
      <c r="D3152" s="36"/>
      <c r="E3152" s="36"/>
      <c r="F3152" s="36"/>
      <c r="G3152" s="36"/>
      <c r="H3152" s="36"/>
      <c r="I3152" s="36"/>
    </row>
    <row r="3153" spans="3:9">
      <c r="C3153" s="36"/>
      <c r="D3153" s="36"/>
      <c r="E3153" s="36"/>
      <c r="F3153" s="36"/>
      <c r="G3153" s="36"/>
      <c r="H3153" s="36"/>
      <c r="I3153" s="36"/>
    </row>
    <row r="3154" spans="3:9">
      <c r="C3154" s="36"/>
      <c r="D3154" s="36"/>
      <c r="E3154" s="36"/>
      <c r="F3154" s="36"/>
      <c r="G3154" s="36"/>
      <c r="H3154" s="36"/>
      <c r="I3154" s="36"/>
    </row>
    <row r="3155" spans="3:9">
      <c r="C3155" s="36"/>
      <c r="D3155" s="36"/>
      <c r="E3155" s="36"/>
      <c r="F3155" s="36"/>
      <c r="G3155" s="36"/>
      <c r="H3155" s="36"/>
      <c r="I3155" s="36"/>
    </row>
    <row r="3157" spans="2:9">
      <c r="B3157" s="35" t="s">
        <v>1362</v>
      </c>
      <c r="C3157" s="36" t="str">
        <f t="shared" ref="C3157" si="22">_xlfn.DISPIMG("图片 321",1)</f>
        <v>=DISPIMG("图片 321",1)</v>
      </c>
      <c r="D3157" s="36"/>
      <c r="E3157" s="36"/>
      <c r="F3157" s="36"/>
      <c r="G3157" s="36"/>
      <c r="H3157" s="36"/>
      <c r="I3157" s="36"/>
    </row>
    <row r="3158" spans="3:9">
      <c r="C3158" s="36"/>
      <c r="D3158" s="36"/>
      <c r="E3158" s="36"/>
      <c r="F3158" s="36"/>
      <c r="G3158" s="36"/>
      <c r="H3158" s="36"/>
      <c r="I3158" s="36"/>
    </row>
    <row r="3159" spans="3:9">
      <c r="C3159" s="36"/>
      <c r="D3159" s="36"/>
      <c r="E3159" s="36"/>
      <c r="F3159" s="36"/>
      <c r="G3159" s="36"/>
      <c r="H3159" s="36"/>
      <c r="I3159" s="36"/>
    </row>
    <row r="3160" spans="3:9">
      <c r="C3160" s="36"/>
      <c r="D3160" s="36"/>
      <c r="E3160" s="36"/>
      <c r="F3160" s="36"/>
      <c r="G3160" s="36"/>
      <c r="H3160" s="36"/>
      <c r="I3160" s="36"/>
    </row>
    <row r="3161" spans="3:9">
      <c r="C3161" s="36"/>
      <c r="D3161" s="36"/>
      <c r="E3161" s="36"/>
      <c r="F3161" s="36"/>
      <c r="G3161" s="36"/>
      <c r="H3161" s="36"/>
      <c r="I3161" s="36"/>
    </row>
    <row r="3162" spans="3:9">
      <c r="C3162" s="36"/>
      <c r="D3162" s="36"/>
      <c r="E3162" s="36"/>
      <c r="F3162" s="36"/>
      <c r="G3162" s="36"/>
      <c r="H3162" s="36"/>
      <c r="I3162" s="36"/>
    </row>
    <row r="3163" spans="3:9">
      <c r="C3163" s="36"/>
      <c r="D3163" s="36"/>
      <c r="E3163" s="36"/>
      <c r="F3163" s="36"/>
      <c r="G3163" s="36"/>
      <c r="H3163" s="36"/>
      <c r="I3163" s="36"/>
    </row>
    <row r="3164" spans="3:9">
      <c r="C3164" s="36"/>
      <c r="D3164" s="36"/>
      <c r="E3164" s="36"/>
      <c r="F3164" s="36"/>
      <c r="G3164" s="36"/>
      <c r="H3164" s="36"/>
      <c r="I3164" s="36"/>
    </row>
    <row r="3165" spans="3:9">
      <c r="C3165" s="36"/>
      <c r="D3165" s="36"/>
      <c r="E3165" s="36"/>
      <c r="F3165" s="36"/>
      <c r="G3165" s="36"/>
      <c r="H3165" s="36"/>
      <c r="I3165" s="36"/>
    </row>
    <row r="3166" spans="3:9">
      <c r="C3166" s="36"/>
      <c r="D3166" s="36"/>
      <c r="E3166" s="36"/>
      <c r="F3166" s="36"/>
      <c r="G3166" s="36"/>
      <c r="H3166" s="36"/>
      <c r="I3166" s="36"/>
    </row>
    <row r="3167" spans="3:9">
      <c r="C3167" s="36"/>
      <c r="D3167" s="36"/>
      <c r="E3167" s="36"/>
      <c r="F3167" s="36"/>
      <c r="G3167" s="36"/>
      <c r="H3167" s="36"/>
      <c r="I3167" s="36"/>
    </row>
    <row r="3169" spans="2:9">
      <c r="B3169" s="35" t="s">
        <v>1368</v>
      </c>
      <c r="C3169" s="36"/>
      <c r="D3169" s="36"/>
      <c r="E3169" s="36"/>
      <c r="F3169" s="36"/>
      <c r="G3169" s="36"/>
      <c r="H3169" s="36"/>
      <c r="I3169" s="36"/>
    </row>
    <row r="3170" spans="3:9">
      <c r="C3170" s="36"/>
      <c r="D3170" s="36"/>
      <c r="E3170" s="36"/>
      <c r="F3170" s="36"/>
      <c r="G3170" s="36"/>
      <c r="H3170" s="36"/>
      <c r="I3170" s="36"/>
    </row>
    <row r="3171" spans="3:9">
      <c r="C3171" s="36"/>
      <c r="D3171" s="36"/>
      <c r="E3171" s="36"/>
      <c r="F3171" s="36"/>
      <c r="G3171" s="36"/>
      <c r="H3171" s="36"/>
      <c r="I3171" s="36"/>
    </row>
    <row r="3172" spans="3:9">
      <c r="C3172" s="36"/>
      <c r="D3172" s="36"/>
      <c r="E3172" s="36"/>
      <c r="F3172" s="36"/>
      <c r="G3172" s="36"/>
      <c r="H3172" s="36"/>
      <c r="I3172" s="36"/>
    </row>
    <row r="3173" spans="3:9">
      <c r="C3173" s="36"/>
      <c r="D3173" s="36"/>
      <c r="E3173" s="36"/>
      <c r="F3173" s="36"/>
      <c r="G3173" s="36"/>
      <c r="H3173" s="36"/>
      <c r="I3173" s="36"/>
    </row>
    <row r="3174" spans="3:9">
      <c r="C3174" s="36"/>
      <c r="D3174" s="36"/>
      <c r="E3174" s="36"/>
      <c r="F3174" s="36"/>
      <c r="G3174" s="36"/>
      <c r="H3174" s="36"/>
      <c r="I3174" s="36"/>
    </row>
    <row r="3175" spans="3:9">
      <c r="C3175" s="36"/>
      <c r="D3175" s="36"/>
      <c r="E3175" s="36"/>
      <c r="F3175" s="36"/>
      <c r="G3175" s="36"/>
      <c r="H3175" s="36"/>
      <c r="I3175" s="36"/>
    </row>
    <row r="3176" spans="3:9">
      <c r="C3176" s="36"/>
      <c r="D3176" s="36"/>
      <c r="E3176" s="36"/>
      <c r="F3176" s="36"/>
      <c r="G3176" s="36"/>
      <c r="H3176" s="36"/>
      <c r="I3176" s="36"/>
    </row>
    <row r="3177" spans="3:9">
      <c r="C3177" s="36"/>
      <c r="D3177" s="36"/>
      <c r="E3177" s="36"/>
      <c r="F3177" s="36"/>
      <c r="G3177" s="36"/>
      <c r="H3177" s="36"/>
      <c r="I3177" s="36"/>
    </row>
    <row r="3178" spans="3:9">
      <c r="C3178" s="36"/>
      <c r="D3178" s="36"/>
      <c r="E3178" s="36"/>
      <c r="F3178" s="36"/>
      <c r="G3178" s="36"/>
      <c r="H3178" s="36"/>
      <c r="I3178" s="36"/>
    </row>
    <row r="3179" spans="3:9">
      <c r="C3179" s="36"/>
      <c r="D3179" s="36"/>
      <c r="E3179" s="36"/>
      <c r="F3179" s="36"/>
      <c r="G3179" s="36"/>
      <c r="H3179" s="36"/>
      <c r="I3179" s="36"/>
    </row>
    <row r="3181" spans="2:9">
      <c r="B3181" s="35" t="s">
        <v>1374</v>
      </c>
      <c r="C3181" s="36"/>
      <c r="D3181" s="36"/>
      <c r="E3181" s="36"/>
      <c r="F3181" s="36"/>
      <c r="G3181" s="36"/>
      <c r="H3181" s="36"/>
      <c r="I3181" s="36"/>
    </row>
    <row r="3182" spans="3:9">
      <c r="C3182" s="36"/>
      <c r="D3182" s="36"/>
      <c r="E3182" s="36"/>
      <c r="F3182" s="36"/>
      <c r="G3182" s="36"/>
      <c r="H3182" s="36"/>
      <c r="I3182" s="36"/>
    </row>
    <row r="3183" spans="3:9">
      <c r="C3183" s="36"/>
      <c r="D3183" s="36"/>
      <c r="E3183" s="36"/>
      <c r="F3183" s="36"/>
      <c r="G3183" s="36"/>
      <c r="H3183" s="36"/>
      <c r="I3183" s="36"/>
    </row>
    <row r="3184" spans="3:9">
      <c r="C3184" s="36"/>
      <c r="D3184" s="36"/>
      <c r="E3184" s="36"/>
      <c r="F3184" s="36"/>
      <c r="G3184" s="36"/>
      <c r="H3184" s="36"/>
      <c r="I3184" s="36"/>
    </row>
    <row r="3185" spans="3:9">
      <c r="C3185" s="36"/>
      <c r="D3185" s="36"/>
      <c r="E3185" s="36"/>
      <c r="F3185" s="36"/>
      <c r="G3185" s="36"/>
      <c r="H3185" s="36"/>
      <c r="I3185" s="36"/>
    </row>
    <row r="3186" spans="3:9">
      <c r="C3186" s="36"/>
      <c r="D3186" s="36"/>
      <c r="E3186" s="36"/>
      <c r="F3186" s="36"/>
      <c r="G3186" s="36"/>
      <c r="H3186" s="36"/>
      <c r="I3186" s="36"/>
    </row>
    <row r="3187" spans="3:9">
      <c r="C3187" s="36"/>
      <c r="D3187" s="36"/>
      <c r="E3187" s="36"/>
      <c r="F3187" s="36"/>
      <c r="G3187" s="36"/>
      <c r="H3187" s="36"/>
      <c r="I3187" s="36"/>
    </row>
    <row r="3188" spans="3:9">
      <c r="C3188" s="36"/>
      <c r="D3188" s="36"/>
      <c r="E3188" s="36"/>
      <c r="F3188" s="36"/>
      <c r="G3188" s="36"/>
      <c r="H3188" s="36"/>
      <c r="I3188" s="36"/>
    </row>
    <row r="3189" spans="3:9">
      <c r="C3189" s="36"/>
      <c r="D3189" s="36"/>
      <c r="E3189" s="36"/>
      <c r="F3189" s="36"/>
      <c r="G3189" s="36"/>
      <c r="H3189" s="36"/>
      <c r="I3189" s="36"/>
    </row>
    <row r="3190" spans="3:9">
      <c r="C3190" s="36"/>
      <c r="D3190" s="36"/>
      <c r="E3190" s="36"/>
      <c r="F3190" s="36"/>
      <c r="G3190" s="36"/>
      <c r="H3190" s="36"/>
      <c r="I3190" s="36"/>
    </row>
    <row r="3191" spans="3:9">
      <c r="C3191" s="36"/>
      <c r="D3191" s="36"/>
      <c r="E3191" s="36"/>
      <c r="F3191" s="36"/>
      <c r="G3191" s="36"/>
      <c r="H3191" s="36"/>
      <c r="I3191" s="36"/>
    </row>
    <row r="3193" spans="2:9">
      <c r="B3193" s="35" t="s">
        <v>1380</v>
      </c>
      <c r="C3193" s="36"/>
      <c r="D3193" s="36"/>
      <c r="E3193" s="36"/>
      <c r="F3193" s="36"/>
      <c r="G3193" s="36"/>
      <c r="H3193" s="36"/>
      <c r="I3193" s="36"/>
    </row>
    <row r="3194" spans="3:9">
      <c r="C3194" s="36"/>
      <c r="D3194" s="36"/>
      <c r="E3194" s="36"/>
      <c r="F3194" s="36"/>
      <c r="G3194" s="36"/>
      <c r="H3194" s="36"/>
      <c r="I3194" s="36"/>
    </row>
    <row r="3195" spans="3:9">
      <c r="C3195" s="36"/>
      <c r="D3195" s="36"/>
      <c r="E3195" s="36"/>
      <c r="F3195" s="36"/>
      <c r="G3195" s="36"/>
      <c r="H3195" s="36"/>
      <c r="I3195" s="36"/>
    </row>
    <row r="3196" spans="3:9">
      <c r="C3196" s="36"/>
      <c r="D3196" s="36"/>
      <c r="E3196" s="36"/>
      <c r="F3196" s="36"/>
      <c r="G3196" s="36"/>
      <c r="H3196" s="36"/>
      <c r="I3196" s="36"/>
    </row>
    <row r="3197" spans="3:9">
      <c r="C3197" s="36"/>
      <c r="D3197" s="36"/>
      <c r="E3197" s="36"/>
      <c r="F3197" s="36"/>
      <c r="G3197" s="36"/>
      <c r="H3197" s="36"/>
      <c r="I3197" s="36"/>
    </row>
    <row r="3198" spans="3:9">
      <c r="C3198" s="36"/>
      <c r="D3198" s="36"/>
      <c r="E3198" s="36"/>
      <c r="F3198" s="36"/>
      <c r="G3198" s="36"/>
      <c r="H3198" s="36"/>
      <c r="I3198" s="36"/>
    </row>
    <row r="3199" spans="3:9">
      <c r="C3199" s="36"/>
      <c r="D3199" s="36"/>
      <c r="E3199" s="36"/>
      <c r="F3199" s="36"/>
      <c r="G3199" s="36"/>
      <c r="H3199" s="36"/>
      <c r="I3199" s="36"/>
    </row>
    <row r="3200" spans="3:9">
      <c r="C3200" s="36"/>
      <c r="D3200" s="36"/>
      <c r="E3200" s="36"/>
      <c r="F3200" s="36"/>
      <c r="G3200" s="36"/>
      <c r="H3200" s="36"/>
      <c r="I3200" s="36"/>
    </row>
    <row r="3201" spans="3:9">
      <c r="C3201" s="36"/>
      <c r="D3201" s="36"/>
      <c r="E3201" s="36"/>
      <c r="F3201" s="36"/>
      <c r="G3201" s="36"/>
      <c r="H3201" s="36"/>
      <c r="I3201" s="36"/>
    </row>
    <row r="3202" spans="3:9">
      <c r="C3202" s="36"/>
      <c r="D3202" s="36"/>
      <c r="E3202" s="36"/>
      <c r="F3202" s="36"/>
      <c r="G3202" s="36"/>
      <c r="H3202" s="36"/>
      <c r="I3202" s="36"/>
    </row>
    <row r="3203" spans="3:9">
      <c r="C3203" s="36"/>
      <c r="D3203" s="36"/>
      <c r="E3203" s="36"/>
      <c r="F3203" s="36"/>
      <c r="G3203" s="36"/>
      <c r="H3203" s="36"/>
      <c r="I3203" s="36"/>
    </row>
    <row r="3205" spans="2:9">
      <c r="B3205" s="35" t="s">
        <v>1387</v>
      </c>
      <c r="C3205" s="36"/>
      <c r="D3205" s="36"/>
      <c r="E3205" s="36"/>
      <c r="F3205" s="36"/>
      <c r="G3205" s="36"/>
      <c r="H3205" s="36"/>
      <c r="I3205" s="36"/>
    </row>
    <row r="3206" spans="3:9">
      <c r="C3206" s="36"/>
      <c r="D3206" s="36"/>
      <c r="E3206" s="36"/>
      <c r="F3206" s="36"/>
      <c r="G3206" s="36"/>
      <c r="H3206" s="36"/>
      <c r="I3206" s="36"/>
    </row>
    <row r="3207" spans="3:9">
      <c r="C3207" s="36"/>
      <c r="D3207" s="36"/>
      <c r="E3207" s="36"/>
      <c r="F3207" s="36"/>
      <c r="G3207" s="36"/>
      <c r="H3207" s="36"/>
      <c r="I3207" s="36"/>
    </row>
    <row r="3208" spans="3:9">
      <c r="C3208" s="36"/>
      <c r="D3208" s="36"/>
      <c r="E3208" s="36"/>
      <c r="F3208" s="36"/>
      <c r="G3208" s="36"/>
      <c r="H3208" s="36"/>
      <c r="I3208" s="36"/>
    </row>
    <row r="3209" spans="3:9">
      <c r="C3209" s="36"/>
      <c r="D3209" s="36"/>
      <c r="E3209" s="36"/>
      <c r="F3209" s="36"/>
      <c r="G3209" s="36"/>
      <c r="H3209" s="36"/>
      <c r="I3209" s="36"/>
    </row>
    <row r="3210" spans="3:9">
      <c r="C3210" s="36"/>
      <c r="D3210" s="36"/>
      <c r="E3210" s="36"/>
      <c r="F3210" s="36"/>
      <c r="G3210" s="36"/>
      <c r="H3210" s="36"/>
      <c r="I3210" s="36"/>
    </row>
    <row r="3211" spans="3:9">
      <c r="C3211" s="36"/>
      <c r="D3211" s="36"/>
      <c r="E3211" s="36"/>
      <c r="F3211" s="36"/>
      <c r="G3211" s="36"/>
      <c r="H3211" s="36"/>
      <c r="I3211" s="36"/>
    </row>
    <row r="3212" spans="3:9">
      <c r="C3212" s="36"/>
      <c r="D3212" s="36"/>
      <c r="E3212" s="36"/>
      <c r="F3212" s="36"/>
      <c r="G3212" s="36"/>
      <c r="H3212" s="36"/>
      <c r="I3212" s="36"/>
    </row>
    <row r="3213" spans="3:9">
      <c r="C3213" s="36"/>
      <c r="D3213" s="36"/>
      <c r="E3213" s="36"/>
      <c r="F3213" s="36"/>
      <c r="G3213" s="36"/>
      <c r="H3213" s="36"/>
      <c r="I3213" s="36"/>
    </row>
    <row r="3214" spans="3:9">
      <c r="C3214" s="36"/>
      <c r="D3214" s="36"/>
      <c r="E3214" s="36"/>
      <c r="F3214" s="36"/>
      <c r="G3214" s="36"/>
      <c r="H3214" s="36"/>
      <c r="I3214" s="36"/>
    </row>
    <row r="3215" spans="3:9">
      <c r="C3215" s="36"/>
      <c r="D3215" s="36"/>
      <c r="E3215" s="36"/>
      <c r="F3215" s="36"/>
      <c r="G3215" s="36"/>
      <c r="H3215" s="36"/>
      <c r="I3215" s="36"/>
    </row>
    <row r="3217" spans="2:9">
      <c r="B3217" s="35" t="s">
        <v>1394</v>
      </c>
      <c r="C3217" s="36"/>
      <c r="D3217" s="36"/>
      <c r="E3217" s="36"/>
      <c r="F3217" s="36"/>
      <c r="G3217" s="36"/>
      <c r="H3217" s="36"/>
      <c r="I3217" s="36"/>
    </row>
    <row r="3218" spans="3:9">
      <c r="C3218" s="36"/>
      <c r="D3218" s="36"/>
      <c r="E3218" s="36"/>
      <c r="F3218" s="36"/>
      <c r="G3218" s="36"/>
      <c r="H3218" s="36"/>
      <c r="I3218" s="36"/>
    </row>
    <row r="3219" spans="3:9">
      <c r="C3219" s="36"/>
      <c r="D3219" s="36"/>
      <c r="E3219" s="36"/>
      <c r="F3219" s="36"/>
      <c r="G3219" s="36"/>
      <c r="H3219" s="36"/>
      <c r="I3219" s="36"/>
    </row>
    <row r="3220" spans="3:9">
      <c r="C3220" s="36"/>
      <c r="D3220" s="36"/>
      <c r="E3220" s="36"/>
      <c r="F3220" s="36"/>
      <c r="G3220" s="36"/>
      <c r="H3220" s="36"/>
      <c r="I3220" s="36"/>
    </row>
    <row r="3221" spans="3:9">
      <c r="C3221" s="36"/>
      <c r="D3221" s="36"/>
      <c r="E3221" s="36"/>
      <c r="F3221" s="36"/>
      <c r="G3221" s="36"/>
      <c r="H3221" s="36"/>
      <c r="I3221" s="36"/>
    </row>
    <row r="3222" spans="3:9">
      <c r="C3222" s="36"/>
      <c r="D3222" s="36"/>
      <c r="E3222" s="36"/>
      <c r="F3222" s="36"/>
      <c r="G3222" s="36"/>
      <c r="H3222" s="36"/>
      <c r="I3222" s="36"/>
    </row>
    <row r="3223" spans="3:9">
      <c r="C3223" s="36"/>
      <c r="D3223" s="36"/>
      <c r="E3223" s="36"/>
      <c r="F3223" s="36"/>
      <c r="G3223" s="36"/>
      <c r="H3223" s="36"/>
      <c r="I3223" s="36"/>
    </row>
    <row r="3224" spans="3:9">
      <c r="C3224" s="36"/>
      <c r="D3224" s="36"/>
      <c r="E3224" s="36"/>
      <c r="F3224" s="36"/>
      <c r="G3224" s="36"/>
      <c r="H3224" s="36"/>
      <c r="I3224" s="36"/>
    </row>
    <row r="3225" spans="3:9">
      <c r="C3225" s="36"/>
      <c r="D3225" s="36"/>
      <c r="E3225" s="36"/>
      <c r="F3225" s="36"/>
      <c r="G3225" s="36"/>
      <c r="H3225" s="36"/>
      <c r="I3225" s="36"/>
    </row>
    <row r="3226" spans="3:9">
      <c r="C3226" s="36"/>
      <c r="D3226" s="36"/>
      <c r="E3226" s="36"/>
      <c r="F3226" s="36"/>
      <c r="G3226" s="36"/>
      <c r="H3226" s="36"/>
      <c r="I3226" s="36"/>
    </row>
    <row r="3227" spans="3:9">
      <c r="C3227" s="36"/>
      <c r="D3227" s="36"/>
      <c r="E3227" s="36"/>
      <c r="F3227" s="36"/>
      <c r="G3227" s="36"/>
      <c r="H3227" s="36"/>
      <c r="I3227" s="36"/>
    </row>
    <row r="3229" spans="2:9">
      <c r="B3229" s="35" t="s">
        <v>1400</v>
      </c>
      <c r="C3229" s="36"/>
      <c r="D3229" s="36"/>
      <c r="E3229" s="36"/>
      <c r="F3229" s="36"/>
      <c r="G3229" s="36"/>
      <c r="H3229" s="36"/>
      <c r="I3229" s="36"/>
    </row>
    <row r="3230" spans="3:9">
      <c r="C3230" s="36"/>
      <c r="D3230" s="36"/>
      <c r="E3230" s="36"/>
      <c r="F3230" s="36"/>
      <c r="G3230" s="36"/>
      <c r="H3230" s="36"/>
      <c r="I3230" s="36"/>
    </row>
    <row r="3231" spans="3:9">
      <c r="C3231" s="36"/>
      <c r="D3231" s="36"/>
      <c r="E3231" s="36"/>
      <c r="F3231" s="36"/>
      <c r="G3231" s="36"/>
      <c r="H3231" s="36"/>
      <c r="I3231" s="36"/>
    </row>
    <row r="3232" spans="3:9">
      <c r="C3232" s="36"/>
      <c r="D3232" s="36"/>
      <c r="E3232" s="36"/>
      <c r="F3232" s="36"/>
      <c r="G3232" s="36"/>
      <c r="H3232" s="36"/>
      <c r="I3232" s="36"/>
    </row>
    <row r="3233" spans="3:9">
      <c r="C3233" s="36"/>
      <c r="D3233" s="36"/>
      <c r="E3233" s="36"/>
      <c r="F3233" s="36"/>
      <c r="G3233" s="36"/>
      <c r="H3233" s="36"/>
      <c r="I3233" s="36"/>
    </row>
    <row r="3234" spans="3:9">
      <c r="C3234" s="36"/>
      <c r="D3234" s="36"/>
      <c r="E3234" s="36"/>
      <c r="F3234" s="36"/>
      <c r="G3234" s="36"/>
      <c r="H3234" s="36"/>
      <c r="I3234" s="36"/>
    </row>
    <row r="3235" spans="3:9">
      <c r="C3235" s="36"/>
      <c r="D3235" s="36"/>
      <c r="E3235" s="36"/>
      <c r="F3235" s="36"/>
      <c r="G3235" s="36"/>
      <c r="H3235" s="36"/>
      <c r="I3235" s="36"/>
    </row>
    <row r="3236" spans="3:9">
      <c r="C3236" s="36"/>
      <c r="D3236" s="36"/>
      <c r="E3236" s="36"/>
      <c r="F3236" s="36"/>
      <c r="G3236" s="36"/>
      <c r="H3236" s="36"/>
      <c r="I3236" s="36"/>
    </row>
    <row r="3237" spans="3:9">
      <c r="C3237" s="36"/>
      <c r="D3237" s="36"/>
      <c r="E3237" s="36"/>
      <c r="F3237" s="36"/>
      <c r="G3237" s="36"/>
      <c r="H3237" s="36"/>
      <c r="I3237" s="36"/>
    </row>
    <row r="3238" spans="3:9">
      <c r="C3238" s="36"/>
      <c r="D3238" s="36"/>
      <c r="E3238" s="36"/>
      <c r="F3238" s="36"/>
      <c r="G3238" s="36"/>
      <c r="H3238" s="36"/>
      <c r="I3238" s="36"/>
    </row>
    <row r="3239" spans="3:9">
      <c r="C3239" s="36"/>
      <c r="D3239" s="36"/>
      <c r="E3239" s="36"/>
      <c r="F3239" s="36"/>
      <c r="G3239" s="36"/>
      <c r="H3239" s="36"/>
      <c r="I3239" s="36"/>
    </row>
    <row r="3241" spans="2:9">
      <c r="B3241" s="35" t="s">
        <v>1405</v>
      </c>
      <c r="C3241" s="36"/>
      <c r="D3241" s="36"/>
      <c r="E3241" s="36"/>
      <c r="F3241" s="36"/>
      <c r="G3241" s="36"/>
      <c r="H3241" s="36"/>
      <c r="I3241" s="36"/>
    </row>
    <row r="3242" spans="3:9">
      <c r="C3242" s="36"/>
      <c r="D3242" s="36"/>
      <c r="E3242" s="36"/>
      <c r="F3242" s="36"/>
      <c r="G3242" s="36"/>
      <c r="H3242" s="36"/>
      <c r="I3242" s="36"/>
    </row>
    <row r="3243" spans="3:9">
      <c r="C3243" s="36"/>
      <c r="D3243" s="36"/>
      <c r="E3243" s="36"/>
      <c r="F3243" s="36"/>
      <c r="G3243" s="36"/>
      <c r="H3243" s="36"/>
      <c r="I3243" s="36"/>
    </row>
    <row r="3244" spans="3:9">
      <c r="C3244" s="36"/>
      <c r="D3244" s="36"/>
      <c r="E3244" s="36"/>
      <c r="F3244" s="36"/>
      <c r="G3244" s="36"/>
      <c r="H3244" s="36"/>
      <c r="I3244" s="36"/>
    </row>
    <row r="3245" spans="3:9">
      <c r="C3245" s="36"/>
      <c r="D3245" s="36"/>
      <c r="E3245" s="36"/>
      <c r="F3245" s="36"/>
      <c r="G3245" s="36"/>
      <c r="H3245" s="36"/>
      <c r="I3245" s="36"/>
    </row>
    <row r="3246" spans="3:9">
      <c r="C3246" s="36"/>
      <c r="D3246" s="36"/>
      <c r="E3246" s="36"/>
      <c r="F3246" s="36"/>
      <c r="G3246" s="36"/>
      <c r="H3246" s="36"/>
      <c r="I3246" s="36"/>
    </row>
    <row r="3247" spans="3:9">
      <c r="C3247" s="36"/>
      <c r="D3247" s="36"/>
      <c r="E3247" s="36"/>
      <c r="F3247" s="36"/>
      <c r="G3247" s="36"/>
      <c r="H3247" s="36"/>
      <c r="I3247" s="36"/>
    </row>
    <row r="3248" spans="3:9">
      <c r="C3248" s="36"/>
      <c r="D3248" s="36"/>
      <c r="E3248" s="36"/>
      <c r="F3248" s="36"/>
      <c r="G3248" s="36"/>
      <c r="H3248" s="36"/>
      <c r="I3248" s="36"/>
    </row>
    <row r="3249" spans="3:9">
      <c r="C3249" s="36"/>
      <c r="D3249" s="36"/>
      <c r="E3249" s="36"/>
      <c r="F3249" s="36"/>
      <c r="G3249" s="36"/>
      <c r="H3249" s="36"/>
      <c r="I3249" s="36"/>
    </row>
    <row r="3250" spans="3:9">
      <c r="C3250" s="36"/>
      <c r="D3250" s="36"/>
      <c r="E3250" s="36"/>
      <c r="F3250" s="36"/>
      <c r="G3250" s="36"/>
      <c r="H3250" s="36"/>
      <c r="I3250" s="36"/>
    </row>
    <row r="3251" spans="3:9">
      <c r="C3251" s="36"/>
      <c r="D3251" s="36"/>
      <c r="E3251" s="36"/>
      <c r="F3251" s="36"/>
      <c r="G3251" s="36"/>
      <c r="H3251" s="36"/>
      <c r="I3251" s="36"/>
    </row>
    <row r="3253" spans="2:9">
      <c r="B3253" s="35" t="s">
        <v>1411</v>
      </c>
      <c r="C3253" s="36"/>
      <c r="D3253" s="36"/>
      <c r="E3253" s="36"/>
      <c r="F3253" s="36"/>
      <c r="G3253" s="36"/>
      <c r="H3253" s="36"/>
      <c r="I3253" s="36"/>
    </row>
    <row r="3254" spans="3:9">
      <c r="C3254" s="36"/>
      <c r="D3254" s="36"/>
      <c r="E3254" s="36"/>
      <c r="F3254" s="36"/>
      <c r="G3254" s="36"/>
      <c r="H3254" s="36"/>
      <c r="I3254" s="36"/>
    </row>
    <row r="3255" spans="3:9">
      <c r="C3255" s="36"/>
      <c r="D3255" s="36"/>
      <c r="E3255" s="36"/>
      <c r="F3255" s="36"/>
      <c r="G3255" s="36"/>
      <c r="H3255" s="36"/>
      <c r="I3255" s="36"/>
    </row>
    <row r="3256" spans="3:9">
      <c r="C3256" s="36"/>
      <c r="D3256" s="36"/>
      <c r="E3256" s="36"/>
      <c r="F3256" s="36"/>
      <c r="G3256" s="36"/>
      <c r="H3256" s="36"/>
      <c r="I3256" s="36"/>
    </row>
    <row r="3257" spans="3:9">
      <c r="C3257" s="36"/>
      <c r="D3257" s="36"/>
      <c r="E3257" s="36"/>
      <c r="F3257" s="36"/>
      <c r="G3257" s="36"/>
      <c r="H3257" s="36"/>
      <c r="I3257" s="36"/>
    </row>
    <row r="3258" spans="3:9">
      <c r="C3258" s="36"/>
      <c r="D3258" s="36"/>
      <c r="E3258" s="36"/>
      <c r="F3258" s="36"/>
      <c r="G3258" s="36"/>
      <c r="H3258" s="36"/>
      <c r="I3258" s="36"/>
    </row>
    <row r="3259" spans="3:9">
      <c r="C3259" s="36"/>
      <c r="D3259" s="36"/>
      <c r="E3259" s="36"/>
      <c r="F3259" s="36"/>
      <c r="G3259" s="36"/>
      <c r="H3259" s="36"/>
      <c r="I3259" s="36"/>
    </row>
    <row r="3260" spans="3:9">
      <c r="C3260" s="36"/>
      <c r="D3260" s="36"/>
      <c r="E3260" s="36"/>
      <c r="F3260" s="36"/>
      <c r="G3260" s="36"/>
      <c r="H3260" s="36"/>
      <c r="I3260" s="36"/>
    </row>
    <row r="3261" spans="3:9">
      <c r="C3261" s="36"/>
      <c r="D3261" s="36"/>
      <c r="E3261" s="36"/>
      <c r="F3261" s="36"/>
      <c r="G3261" s="36"/>
      <c r="H3261" s="36"/>
      <c r="I3261" s="36"/>
    </row>
    <row r="3262" spans="3:9">
      <c r="C3262" s="36"/>
      <c r="D3262" s="36"/>
      <c r="E3262" s="36"/>
      <c r="F3262" s="36"/>
      <c r="G3262" s="36"/>
      <c r="H3262" s="36"/>
      <c r="I3262" s="36"/>
    </row>
    <row r="3263" spans="3:9">
      <c r="C3263" s="36"/>
      <c r="D3263" s="36"/>
      <c r="E3263" s="36"/>
      <c r="F3263" s="36"/>
      <c r="G3263" s="36"/>
      <c r="H3263" s="36"/>
      <c r="I3263" s="36"/>
    </row>
    <row r="3265" spans="2:9">
      <c r="B3265" s="35" t="s">
        <v>1418</v>
      </c>
      <c r="C3265" s="36" t="str">
        <f t="shared" ref="C3265" si="23">_xlfn.DISPIMG("图片 338",1)</f>
        <v>=DISPIMG("图片 338",1)</v>
      </c>
      <c r="D3265" s="36"/>
      <c r="E3265" s="36"/>
      <c r="F3265" s="36"/>
      <c r="G3265" s="36"/>
      <c r="H3265" s="36"/>
      <c r="I3265" s="36"/>
    </row>
    <row r="3266" spans="3:9">
      <c r="C3266" s="36"/>
      <c r="D3266" s="36"/>
      <c r="E3266" s="36"/>
      <c r="F3266" s="36"/>
      <c r="G3266" s="36"/>
      <c r="H3266" s="36"/>
      <c r="I3266" s="36"/>
    </row>
    <row r="3267" spans="3:9">
      <c r="C3267" s="36"/>
      <c r="D3267" s="36"/>
      <c r="E3267" s="36"/>
      <c r="F3267" s="36"/>
      <c r="G3267" s="36"/>
      <c r="H3267" s="36"/>
      <c r="I3267" s="36"/>
    </row>
    <row r="3268" spans="3:9">
      <c r="C3268" s="36"/>
      <c r="D3268" s="36"/>
      <c r="E3268" s="36"/>
      <c r="F3268" s="36"/>
      <c r="G3268" s="36"/>
      <c r="H3268" s="36"/>
      <c r="I3268" s="36"/>
    </row>
    <row r="3269" spans="3:9">
      <c r="C3269" s="36"/>
      <c r="D3269" s="36"/>
      <c r="E3269" s="36"/>
      <c r="F3269" s="36"/>
      <c r="G3269" s="36"/>
      <c r="H3269" s="36"/>
      <c r="I3269" s="36"/>
    </row>
    <row r="3270" spans="3:9">
      <c r="C3270" s="36"/>
      <c r="D3270" s="36"/>
      <c r="E3270" s="36"/>
      <c r="F3270" s="36"/>
      <c r="G3270" s="36"/>
      <c r="H3270" s="36"/>
      <c r="I3270" s="36"/>
    </row>
    <row r="3271" spans="3:9">
      <c r="C3271" s="36"/>
      <c r="D3271" s="36"/>
      <c r="E3271" s="36"/>
      <c r="F3271" s="36"/>
      <c r="G3271" s="36"/>
      <c r="H3271" s="36"/>
      <c r="I3271" s="36"/>
    </row>
    <row r="3272" spans="3:9">
      <c r="C3272" s="36"/>
      <c r="D3272" s="36"/>
      <c r="E3272" s="36"/>
      <c r="F3272" s="36"/>
      <c r="G3272" s="36"/>
      <c r="H3272" s="36"/>
      <c r="I3272" s="36"/>
    </row>
    <row r="3273" spans="3:9">
      <c r="C3273" s="36"/>
      <c r="D3273" s="36"/>
      <c r="E3273" s="36"/>
      <c r="F3273" s="36"/>
      <c r="G3273" s="36"/>
      <c r="H3273" s="36"/>
      <c r="I3273" s="36"/>
    </row>
    <row r="3274" spans="3:9">
      <c r="C3274" s="36"/>
      <c r="D3274" s="36"/>
      <c r="E3274" s="36"/>
      <c r="F3274" s="36"/>
      <c r="G3274" s="36"/>
      <c r="H3274" s="36"/>
      <c r="I3274" s="36"/>
    </row>
    <row r="3275" spans="3:9">
      <c r="C3275" s="36"/>
      <c r="D3275" s="36"/>
      <c r="E3275" s="36"/>
      <c r="F3275" s="36"/>
      <c r="G3275" s="36"/>
      <c r="H3275" s="36"/>
      <c r="I3275" s="36"/>
    </row>
    <row r="3277" spans="2:9">
      <c r="B3277" s="35" t="s">
        <v>1425</v>
      </c>
      <c r="C3277" s="36"/>
      <c r="D3277" s="36"/>
      <c r="E3277" s="36"/>
      <c r="F3277" s="36"/>
      <c r="G3277" s="36"/>
      <c r="H3277" s="36"/>
      <c r="I3277" s="36"/>
    </row>
    <row r="3278" spans="3:9">
      <c r="C3278" s="36"/>
      <c r="D3278" s="36"/>
      <c r="E3278" s="36"/>
      <c r="F3278" s="36"/>
      <c r="G3278" s="36"/>
      <c r="H3278" s="36"/>
      <c r="I3278" s="36"/>
    </row>
    <row r="3279" spans="3:9">
      <c r="C3279" s="36"/>
      <c r="D3279" s="36"/>
      <c r="E3279" s="36"/>
      <c r="F3279" s="36"/>
      <c r="G3279" s="36"/>
      <c r="H3279" s="36"/>
      <c r="I3279" s="36"/>
    </row>
    <row r="3280" spans="3:9">
      <c r="C3280" s="36"/>
      <c r="D3280" s="36"/>
      <c r="E3280" s="36"/>
      <c r="F3280" s="36"/>
      <c r="G3280" s="36"/>
      <c r="H3280" s="36"/>
      <c r="I3280" s="36"/>
    </row>
    <row r="3281" spans="3:9">
      <c r="C3281" s="36"/>
      <c r="D3281" s="36"/>
      <c r="E3281" s="36"/>
      <c r="F3281" s="36"/>
      <c r="G3281" s="36"/>
      <c r="H3281" s="36"/>
      <c r="I3281" s="36"/>
    </row>
    <row r="3282" spans="3:9">
      <c r="C3282" s="36"/>
      <c r="D3282" s="36"/>
      <c r="E3282" s="36"/>
      <c r="F3282" s="36"/>
      <c r="G3282" s="36"/>
      <c r="H3282" s="36"/>
      <c r="I3282" s="36"/>
    </row>
    <row r="3283" spans="3:9">
      <c r="C3283" s="36"/>
      <c r="D3283" s="36"/>
      <c r="E3283" s="36"/>
      <c r="F3283" s="36"/>
      <c r="G3283" s="36"/>
      <c r="H3283" s="36"/>
      <c r="I3283" s="36"/>
    </row>
    <row r="3284" spans="3:9">
      <c r="C3284" s="36"/>
      <c r="D3284" s="36"/>
      <c r="E3284" s="36"/>
      <c r="F3284" s="36"/>
      <c r="G3284" s="36"/>
      <c r="H3284" s="36"/>
      <c r="I3284" s="36"/>
    </row>
    <row r="3285" spans="3:9">
      <c r="C3285" s="36"/>
      <c r="D3285" s="36"/>
      <c r="E3285" s="36"/>
      <c r="F3285" s="36"/>
      <c r="G3285" s="36"/>
      <c r="H3285" s="36"/>
      <c r="I3285" s="36"/>
    </row>
    <row r="3286" spans="3:9">
      <c r="C3286" s="36"/>
      <c r="D3286" s="36"/>
      <c r="E3286" s="36"/>
      <c r="F3286" s="36"/>
      <c r="G3286" s="36"/>
      <c r="H3286" s="36"/>
      <c r="I3286" s="36"/>
    </row>
    <row r="3287" spans="3:9">
      <c r="C3287" s="36"/>
      <c r="D3287" s="36"/>
      <c r="E3287" s="36"/>
      <c r="F3287" s="36"/>
      <c r="G3287" s="36"/>
      <c r="H3287" s="36"/>
      <c r="I3287" s="36"/>
    </row>
    <row r="3289" spans="2:9">
      <c r="B3289" s="35" t="s">
        <v>1432</v>
      </c>
      <c r="C3289" s="36"/>
      <c r="D3289" s="36"/>
      <c r="E3289" s="36"/>
      <c r="F3289" s="36"/>
      <c r="G3289" s="36"/>
      <c r="H3289" s="36"/>
      <c r="I3289" s="36"/>
    </row>
    <row r="3290" spans="3:9">
      <c r="C3290" s="36"/>
      <c r="D3290" s="36"/>
      <c r="E3290" s="36"/>
      <c r="F3290" s="36"/>
      <c r="G3290" s="36"/>
      <c r="H3290" s="36"/>
      <c r="I3290" s="36"/>
    </row>
    <row r="3291" spans="3:9">
      <c r="C3291" s="36"/>
      <c r="D3291" s="36"/>
      <c r="E3291" s="36"/>
      <c r="F3291" s="36"/>
      <c r="G3291" s="36"/>
      <c r="H3291" s="36"/>
      <c r="I3291" s="36"/>
    </row>
    <row r="3292" spans="3:9">
      <c r="C3292" s="36"/>
      <c r="D3292" s="36"/>
      <c r="E3292" s="36"/>
      <c r="F3292" s="36"/>
      <c r="G3292" s="36"/>
      <c r="H3292" s="36"/>
      <c r="I3292" s="36"/>
    </row>
    <row r="3293" spans="3:9">
      <c r="C3293" s="36"/>
      <c r="D3293" s="36"/>
      <c r="E3293" s="36"/>
      <c r="F3293" s="36"/>
      <c r="G3293" s="36"/>
      <c r="H3293" s="36"/>
      <c r="I3293" s="36"/>
    </row>
    <row r="3294" spans="3:9">
      <c r="C3294" s="36"/>
      <c r="D3294" s="36"/>
      <c r="E3294" s="36"/>
      <c r="F3294" s="36"/>
      <c r="G3294" s="36"/>
      <c r="H3294" s="36"/>
      <c r="I3294" s="36"/>
    </row>
    <row r="3295" spans="3:9">
      <c r="C3295" s="36"/>
      <c r="D3295" s="36"/>
      <c r="E3295" s="36"/>
      <c r="F3295" s="36"/>
      <c r="G3295" s="36"/>
      <c r="H3295" s="36"/>
      <c r="I3295" s="36"/>
    </row>
    <row r="3296" spans="3:9">
      <c r="C3296" s="36"/>
      <c r="D3296" s="36"/>
      <c r="E3296" s="36"/>
      <c r="F3296" s="36"/>
      <c r="G3296" s="36"/>
      <c r="H3296" s="36"/>
      <c r="I3296" s="36"/>
    </row>
    <row r="3297" spans="3:9">
      <c r="C3297" s="36"/>
      <c r="D3297" s="36"/>
      <c r="E3297" s="36"/>
      <c r="F3297" s="36"/>
      <c r="G3297" s="36"/>
      <c r="H3297" s="36"/>
      <c r="I3297" s="36"/>
    </row>
    <row r="3298" spans="3:9">
      <c r="C3298" s="36"/>
      <c r="D3298" s="36"/>
      <c r="E3298" s="36"/>
      <c r="F3298" s="36"/>
      <c r="G3298" s="36"/>
      <c r="H3298" s="36"/>
      <c r="I3298" s="36"/>
    </row>
    <row r="3299" spans="3:9">
      <c r="C3299" s="36"/>
      <c r="D3299" s="36"/>
      <c r="E3299" s="36"/>
      <c r="F3299" s="36"/>
      <c r="G3299" s="36"/>
      <c r="H3299" s="36"/>
      <c r="I3299" s="36"/>
    </row>
    <row r="3301" spans="2:9">
      <c r="B3301" s="35" t="s">
        <v>1438</v>
      </c>
      <c r="C3301" s="36"/>
      <c r="D3301" s="36"/>
      <c r="E3301" s="36"/>
      <c r="F3301" s="36"/>
      <c r="G3301" s="36"/>
      <c r="H3301" s="36"/>
      <c r="I3301" s="36"/>
    </row>
    <row r="3302" spans="3:9">
      <c r="C3302" s="36"/>
      <c r="D3302" s="36"/>
      <c r="E3302" s="36"/>
      <c r="F3302" s="36"/>
      <c r="G3302" s="36"/>
      <c r="H3302" s="36"/>
      <c r="I3302" s="36"/>
    </row>
    <row r="3303" spans="3:9">
      <c r="C3303" s="36"/>
      <c r="D3303" s="36"/>
      <c r="E3303" s="36"/>
      <c r="F3303" s="36"/>
      <c r="G3303" s="36"/>
      <c r="H3303" s="36"/>
      <c r="I3303" s="36"/>
    </row>
    <row r="3304" spans="3:9">
      <c r="C3304" s="36"/>
      <c r="D3304" s="36"/>
      <c r="E3304" s="36"/>
      <c r="F3304" s="36"/>
      <c r="G3304" s="36"/>
      <c r="H3304" s="36"/>
      <c r="I3304" s="36"/>
    </row>
    <row r="3305" spans="3:9">
      <c r="C3305" s="36"/>
      <c r="D3305" s="36"/>
      <c r="E3305" s="36"/>
      <c r="F3305" s="36"/>
      <c r="G3305" s="36"/>
      <c r="H3305" s="36"/>
      <c r="I3305" s="36"/>
    </row>
    <row r="3306" spans="3:9">
      <c r="C3306" s="36"/>
      <c r="D3306" s="36"/>
      <c r="E3306" s="36"/>
      <c r="F3306" s="36"/>
      <c r="G3306" s="36"/>
      <c r="H3306" s="36"/>
      <c r="I3306" s="36"/>
    </row>
    <row r="3307" spans="3:9">
      <c r="C3307" s="36"/>
      <c r="D3307" s="36"/>
      <c r="E3307" s="36"/>
      <c r="F3307" s="36"/>
      <c r="G3307" s="36"/>
      <c r="H3307" s="36"/>
      <c r="I3307" s="36"/>
    </row>
    <row r="3308" spans="3:9">
      <c r="C3308" s="36"/>
      <c r="D3308" s="36"/>
      <c r="E3308" s="36"/>
      <c r="F3308" s="36"/>
      <c r="G3308" s="36"/>
      <c r="H3308" s="36"/>
      <c r="I3308" s="36"/>
    </row>
    <row r="3309" spans="3:9">
      <c r="C3309" s="36"/>
      <c r="D3309" s="36"/>
      <c r="E3309" s="36"/>
      <c r="F3309" s="36"/>
      <c r="G3309" s="36"/>
      <c r="H3309" s="36"/>
      <c r="I3309" s="36"/>
    </row>
    <row r="3310" spans="3:9">
      <c r="C3310" s="36"/>
      <c r="D3310" s="36"/>
      <c r="E3310" s="36"/>
      <c r="F3310" s="36"/>
      <c r="G3310" s="36"/>
      <c r="H3310" s="36"/>
      <c r="I3310" s="36"/>
    </row>
    <row r="3311" spans="3:9">
      <c r="C3311" s="36"/>
      <c r="D3311" s="36"/>
      <c r="E3311" s="36"/>
      <c r="F3311" s="36"/>
      <c r="G3311" s="36"/>
      <c r="H3311" s="36"/>
      <c r="I3311" s="36"/>
    </row>
    <row r="3313" spans="2:9">
      <c r="B3313" s="35" t="s">
        <v>1444</v>
      </c>
      <c r="C3313" s="36"/>
      <c r="D3313" s="36"/>
      <c r="E3313" s="36"/>
      <c r="F3313" s="36"/>
      <c r="G3313" s="36"/>
      <c r="H3313" s="36"/>
      <c r="I3313" s="36"/>
    </row>
    <row r="3314" spans="3:9">
      <c r="C3314" s="36"/>
      <c r="D3314" s="36"/>
      <c r="E3314" s="36"/>
      <c r="F3314" s="36"/>
      <c r="G3314" s="36"/>
      <c r="H3314" s="36"/>
      <c r="I3314" s="36"/>
    </row>
    <row r="3315" spans="3:9">
      <c r="C3315" s="36"/>
      <c r="D3315" s="36"/>
      <c r="E3315" s="36"/>
      <c r="F3315" s="36"/>
      <c r="G3315" s="36"/>
      <c r="H3315" s="36"/>
      <c r="I3315" s="36"/>
    </row>
    <row r="3316" spans="3:9">
      <c r="C3316" s="36"/>
      <c r="D3316" s="36"/>
      <c r="E3316" s="36"/>
      <c r="F3316" s="36"/>
      <c r="G3316" s="36"/>
      <c r="H3316" s="36"/>
      <c r="I3316" s="36"/>
    </row>
    <row r="3317" spans="3:9">
      <c r="C3317" s="36"/>
      <c r="D3317" s="36"/>
      <c r="E3317" s="36"/>
      <c r="F3317" s="36"/>
      <c r="G3317" s="36"/>
      <c r="H3317" s="36"/>
      <c r="I3317" s="36"/>
    </row>
    <row r="3318" spans="3:9">
      <c r="C3318" s="36"/>
      <c r="D3318" s="36"/>
      <c r="E3318" s="36"/>
      <c r="F3318" s="36"/>
      <c r="G3318" s="36"/>
      <c r="H3318" s="36"/>
      <c r="I3318" s="36"/>
    </row>
    <row r="3319" spans="3:9">
      <c r="C3319" s="36"/>
      <c r="D3319" s="36"/>
      <c r="E3319" s="36"/>
      <c r="F3319" s="36"/>
      <c r="G3319" s="36"/>
      <c r="H3319" s="36"/>
      <c r="I3319" s="36"/>
    </row>
    <row r="3320" spans="3:9">
      <c r="C3320" s="36"/>
      <c r="D3320" s="36"/>
      <c r="E3320" s="36"/>
      <c r="F3320" s="36"/>
      <c r="G3320" s="36"/>
      <c r="H3320" s="36"/>
      <c r="I3320" s="36"/>
    </row>
    <row r="3321" spans="3:9">
      <c r="C3321" s="36"/>
      <c r="D3321" s="36"/>
      <c r="E3321" s="36"/>
      <c r="F3321" s="36"/>
      <c r="G3321" s="36"/>
      <c r="H3321" s="36"/>
      <c r="I3321" s="36"/>
    </row>
    <row r="3322" spans="3:9">
      <c r="C3322" s="36"/>
      <c r="D3322" s="36"/>
      <c r="E3322" s="36"/>
      <c r="F3322" s="36"/>
      <c r="G3322" s="36"/>
      <c r="H3322" s="36"/>
      <c r="I3322" s="36"/>
    </row>
    <row r="3323" spans="3:9">
      <c r="C3323" s="36"/>
      <c r="D3323" s="36"/>
      <c r="E3323" s="36"/>
      <c r="F3323" s="36"/>
      <c r="G3323" s="36"/>
      <c r="H3323" s="36"/>
      <c r="I3323" s="36"/>
    </row>
    <row r="3325" spans="2:9">
      <c r="B3325" s="35" t="s">
        <v>1450</v>
      </c>
      <c r="C3325" s="36"/>
      <c r="D3325" s="36"/>
      <c r="E3325" s="36"/>
      <c r="F3325" s="36"/>
      <c r="G3325" s="36"/>
      <c r="H3325" s="36"/>
      <c r="I3325" s="36"/>
    </row>
    <row r="3326" spans="3:9">
      <c r="C3326" s="36"/>
      <c r="D3326" s="36"/>
      <c r="E3326" s="36"/>
      <c r="F3326" s="36"/>
      <c r="G3326" s="36"/>
      <c r="H3326" s="36"/>
      <c r="I3326" s="36"/>
    </row>
    <row r="3327" spans="3:9">
      <c r="C3327" s="36"/>
      <c r="D3327" s="36"/>
      <c r="E3327" s="36"/>
      <c r="F3327" s="36"/>
      <c r="G3327" s="36"/>
      <c r="H3327" s="36"/>
      <c r="I3327" s="36"/>
    </row>
    <row r="3328" spans="3:9">
      <c r="C3328" s="36"/>
      <c r="D3328" s="36"/>
      <c r="E3328" s="36"/>
      <c r="F3328" s="36"/>
      <c r="G3328" s="36"/>
      <c r="H3328" s="36"/>
      <c r="I3328" s="36"/>
    </row>
    <row r="3329" spans="3:9">
      <c r="C3329" s="36"/>
      <c r="D3329" s="36"/>
      <c r="E3329" s="36"/>
      <c r="F3329" s="36"/>
      <c r="G3329" s="36"/>
      <c r="H3329" s="36"/>
      <c r="I3329" s="36"/>
    </row>
    <row r="3330" spans="3:9">
      <c r="C3330" s="36"/>
      <c r="D3330" s="36"/>
      <c r="E3330" s="36"/>
      <c r="F3330" s="36"/>
      <c r="G3330" s="36"/>
      <c r="H3330" s="36"/>
      <c r="I3330" s="36"/>
    </row>
    <row r="3331" spans="3:9">
      <c r="C3331" s="36"/>
      <c r="D3331" s="36"/>
      <c r="E3331" s="36"/>
      <c r="F3331" s="36"/>
      <c r="G3331" s="36"/>
      <c r="H3331" s="36"/>
      <c r="I3331" s="36"/>
    </row>
    <row r="3332" spans="3:9">
      <c r="C3332" s="36"/>
      <c r="D3332" s="36"/>
      <c r="E3332" s="36"/>
      <c r="F3332" s="36"/>
      <c r="G3332" s="36"/>
      <c r="H3332" s="36"/>
      <c r="I3332" s="36"/>
    </row>
    <row r="3333" spans="3:9">
      <c r="C3333" s="36"/>
      <c r="D3333" s="36"/>
      <c r="E3333" s="36"/>
      <c r="F3333" s="36"/>
      <c r="G3333" s="36"/>
      <c r="H3333" s="36"/>
      <c r="I3333" s="36"/>
    </row>
    <row r="3334" spans="3:9">
      <c r="C3334" s="36"/>
      <c r="D3334" s="36"/>
      <c r="E3334" s="36"/>
      <c r="F3334" s="36"/>
      <c r="G3334" s="36"/>
      <c r="H3334" s="36"/>
      <c r="I3334" s="36"/>
    </row>
    <row r="3335" spans="3:9">
      <c r="C3335" s="36"/>
      <c r="D3335" s="36"/>
      <c r="E3335" s="36"/>
      <c r="F3335" s="36"/>
      <c r="G3335" s="36"/>
      <c r="H3335" s="36"/>
      <c r="I3335" s="36"/>
    </row>
    <row r="3337" spans="2:9">
      <c r="B3337" s="35" t="s">
        <v>1455</v>
      </c>
      <c r="C3337" s="36"/>
      <c r="D3337" s="36"/>
      <c r="E3337" s="36"/>
      <c r="F3337" s="36"/>
      <c r="G3337" s="36"/>
      <c r="H3337" s="36"/>
      <c r="I3337" s="36"/>
    </row>
    <row r="3338" spans="3:9">
      <c r="C3338" s="36"/>
      <c r="D3338" s="36"/>
      <c r="E3338" s="36"/>
      <c r="F3338" s="36"/>
      <c r="G3338" s="36"/>
      <c r="H3338" s="36"/>
      <c r="I3338" s="36"/>
    </row>
    <row r="3339" spans="3:9">
      <c r="C3339" s="36"/>
      <c r="D3339" s="36"/>
      <c r="E3339" s="36"/>
      <c r="F3339" s="36"/>
      <c r="G3339" s="36"/>
      <c r="H3339" s="36"/>
      <c r="I3339" s="36"/>
    </row>
    <row r="3340" spans="3:9">
      <c r="C3340" s="36"/>
      <c r="D3340" s="36"/>
      <c r="E3340" s="36"/>
      <c r="F3340" s="36"/>
      <c r="G3340" s="36"/>
      <c r="H3340" s="36"/>
      <c r="I3340" s="36"/>
    </row>
    <row r="3341" spans="3:9">
      <c r="C3341" s="36"/>
      <c r="D3341" s="36"/>
      <c r="E3341" s="36"/>
      <c r="F3341" s="36"/>
      <c r="G3341" s="36"/>
      <c r="H3341" s="36"/>
      <c r="I3341" s="36"/>
    </row>
    <row r="3342" spans="3:9">
      <c r="C3342" s="36"/>
      <c r="D3342" s="36"/>
      <c r="E3342" s="36"/>
      <c r="F3342" s="36"/>
      <c r="G3342" s="36"/>
      <c r="H3342" s="36"/>
      <c r="I3342" s="36"/>
    </row>
    <row r="3343" spans="3:9">
      <c r="C3343" s="36"/>
      <c r="D3343" s="36"/>
      <c r="E3343" s="36"/>
      <c r="F3343" s="36"/>
      <c r="G3343" s="36"/>
      <c r="H3343" s="36"/>
      <c r="I3343" s="36"/>
    </row>
    <row r="3344" spans="3:9">
      <c r="C3344" s="36"/>
      <c r="D3344" s="36"/>
      <c r="E3344" s="36"/>
      <c r="F3344" s="36"/>
      <c r="G3344" s="36"/>
      <c r="H3344" s="36"/>
      <c r="I3344" s="36"/>
    </row>
    <row r="3345" spans="3:9">
      <c r="C3345" s="36"/>
      <c r="D3345" s="36"/>
      <c r="E3345" s="36"/>
      <c r="F3345" s="36"/>
      <c r="G3345" s="36"/>
      <c r="H3345" s="36"/>
      <c r="I3345" s="36"/>
    </row>
    <row r="3346" spans="3:9">
      <c r="C3346" s="36"/>
      <c r="D3346" s="36"/>
      <c r="E3346" s="36"/>
      <c r="F3346" s="36"/>
      <c r="G3346" s="36"/>
      <c r="H3346" s="36"/>
      <c r="I3346" s="36"/>
    </row>
    <row r="3347" spans="3:9">
      <c r="C3347" s="36"/>
      <c r="D3347" s="36"/>
      <c r="E3347" s="36"/>
      <c r="F3347" s="36"/>
      <c r="G3347" s="36"/>
      <c r="H3347" s="36"/>
      <c r="I3347" s="36"/>
    </row>
    <row r="3349" spans="2:9">
      <c r="B3349" s="35" t="s">
        <v>1460</v>
      </c>
      <c r="C3349" s="36" t="str">
        <f t="shared" ref="C3349" si="24">_xlfn.DISPIMG("图片 352",1)</f>
        <v>=DISPIMG("图片 352",1)</v>
      </c>
      <c r="D3349" s="36"/>
      <c r="E3349" s="36"/>
      <c r="F3349" s="36"/>
      <c r="G3349" s="36"/>
      <c r="H3349" s="36"/>
      <c r="I3349" s="36"/>
    </row>
    <row r="3350" spans="3:9">
      <c r="C3350" s="36"/>
      <c r="D3350" s="36"/>
      <c r="E3350" s="36"/>
      <c r="F3350" s="36"/>
      <c r="G3350" s="36"/>
      <c r="H3350" s="36"/>
      <c r="I3350" s="36"/>
    </row>
    <row r="3351" spans="3:9">
      <c r="C3351" s="36"/>
      <c r="D3351" s="36"/>
      <c r="E3351" s="36"/>
      <c r="F3351" s="36"/>
      <c r="G3351" s="36"/>
      <c r="H3351" s="36"/>
      <c r="I3351" s="36"/>
    </row>
    <row r="3352" spans="3:9">
      <c r="C3352" s="36"/>
      <c r="D3352" s="36"/>
      <c r="E3352" s="36"/>
      <c r="F3352" s="36"/>
      <c r="G3352" s="36"/>
      <c r="H3352" s="36"/>
      <c r="I3352" s="36"/>
    </row>
    <row r="3353" spans="3:9">
      <c r="C3353" s="36"/>
      <c r="D3353" s="36"/>
      <c r="E3353" s="36"/>
      <c r="F3353" s="36"/>
      <c r="G3353" s="36"/>
      <c r="H3353" s="36"/>
      <c r="I3353" s="36"/>
    </row>
    <row r="3354" spans="3:9">
      <c r="C3354" s="36"/>
      <c r="D3354" s="36"/>
      <c r="E3354" s="36"/>
      <c r="F3354" s="36"/>
      <c r="G3354" s="36"/>
      <c r="H3354" s="36"/>
      <c r="I3354" s="36"/>
    </row>
    <row r="3355" spans="3:9">
      <c r="C3355" s="36"/>
      <c r="D3355" s="36"/>
      <c r="E3355" s="36"/>
      <c r="F3355" s="36"/>
      <c r="G3355" s="36"/>
      <c r="H3355" s="36"/>
      <c r="I3355" s="36"/>
    </row>
    <row r="3356" spans="3:9">
      <c r="C3356" s="36"/>
      <c r="D3356" s="36"/>
      <c r="E3356" s="36"/>
      <c r="F3356" s="36"/>
      <c r="G3356" s="36"/>
      <c r="H3356" s="36"/>
      <c r="I3356" s="36"/>
    </row>
    <row r="3357" spans="3:9">
      <c r="C3357" s="36"/>
      <c r="D3357" s="36"/>
      <c r="E3357" s="36"/>
      <c r="F3357" s="36"/>
      <c r="G3357" s="36"/>
      <c r="H3357" s="36"/>
      <c r="I3357" s="36"/>
    </row>
    <row r="3358" spans="3:9">
      <c r="C3358" s="36"/>
      <c r="D3358" s="36"/>
      <c r="E3358" s="36"/>
      <c r="F3358" s="36"/>
      <c r="G3358" s="36"/>
      <c r="H3358" s="36"/>
      <c r="I3358" s="36"/>
    </row>
    <row r="3359" spans="3:9">
      <c r="C3359" s="36"/>
      <c r="D3359" s="36"/>
      <c r="E3359" s="36"/>
      <c r="F3359" s="36"/>
      <c r="G3359" s="36"/>
      <c r="H3359" s="36"/>
      <c r="I3359" s="36"/>
    </row>
    <row r="3361" spans="2:9">
      <c r="B3361" s="35" t="s">
        <v>1463</v>
      </c>
      <c r="C3361" s="36"/>
      <c r="D3361" s="36"/>
      <c r="E3361" s="36"/>
      <c r="F3361" s="36"/>
      <c r="G3361" s="36"/>
      <c r="H3361" s="36"/>
      <c r="I3361" s="36"/>
    </row>
    <row r="3362" spans="3:9">
      <c r="C3362" s="36"/>
      <c r="D3362" s="36"/>
      <c r="E3362" s="36"/>
      <c r="F3362" s="36"/>
      <c r="G3362" s="36"/>
      <c r="H3362" s="36"/>
      <c r="I3362" s="36"/>
    </row>
    <row r="3363" spans="3:9">
      <c r="C3363" s="36"/>
      <c r="D3363" s="36"/>
      <c r="E3363" s="36"/>
      <c r="F3363" s="36"/>
      <c r="G3363" s="36"/>
      <c r="H3363" s="36"/>
      <c r="I3363" s="36"/>
    </row>
    <row r="3364" spans="3:9">
      <c r="C3364" s="36"/>
      <c r="D3364" s="36"/>
      <c r="E3364" s="36"/>
      <c r="F3364" s="36"/>
      <c r="G3364" s="36"/>
      <c r="H3364" s="36"/>
      <c r="I3364" s="36"/>
    </row>
    <row r="3365" spans="3:9">
      <c r="C3365" s="36"/>
      <c r="D3365" s="36"/>
      <c r="E3365" s="36"/>
      <c r="F3365" s="36"/>
      <c r="G3365" s="36"/>
      <c r="H3365" s="36"/>
      <c r="I3365" s="36"/>
    </row>
    <row r="3366" spans="3:9">
      <c r="C3366" s="36"/>
      <c r="D3366" s="36"/>
      <c r="E3366" s="36"/>
      <c r="F3366" s="36"/>
      <c r="G3366" s="36"/>
      <c r="H3366" s="36"/>
      <c r="I3366" s="36"/>
    </row>
    <row r="3367" spans="3:9">
      <c r="C3367" s="36"/>
      <c r="D3367" s="36"/>
      <c r="E3367" s="36"/>
      <c r="F3367" s="36"/>
      <c r="G3367" s="36"/>
      <c r="H3367" s="36"/>
      <c r="I3367" s="36"/>
    </row>
    <row r="3368" spans="3:9">
      <c r="C3368" s="36"/>
      <c r="D3368" s="36"/>
      <c r="E3368" s="36"/>
      <c r="F3368" s="36"/>
      <c r="G3368" s="36"/>
      <c r="H3368" s="36"/>
      <c r="I3368" s="36"/>
    </row>
    <row r="3369" spans="3:9">
      <c r="C3369" s="36"/>
      <c r="D3369" s="36"/>
      <c r="E3369" s="36"/>
      <c r="F3369" s="36"/>
      <c r="G3369" s="36"/>
      <c r="H3369" s="36"/>
      <c r="I3369" s="36"/>
    </row>
    <row r="3370" spans="3:9">
      <c r="C3370" s="36"/>
      <c r="D3370" s="36"/>
      <c r="E3370" s="36"/>
      <c r="F3370" s="36"/>
      <c r="G3370" s="36"/>
      <c r="H3370" s="36"/>
      <c r="I3370" s="36"/>
    </row>
    <row r="3371" spans="3:9">
      <c r="C3371" s="36"/>
      <c r="D3371" s="36"/>
      <c r="E3371" s="36"/>
      <c r="F3371" s="36"/>
      <c r="G3371" s="36"/>
      <c r="H3371" s="36"/>
      <c r="I3371" s="36"/>
    </row>
    <row r="3373" spans="2:9">
      <c r="B3373" s="35" t="s">
        <v>1466</v>
      </c>
      <c r="C3373" s="36"/>
      <c r="D3373" s="36"/>
      <c r="E3373" s="36"/>
      <c r="F3373" s="36"/>
      <c r="G3373" s="36"/>
      <c r="H3373" s="36"/>
      <c r="I3373" s="36"/>
    </row>
    <row r="3374" spans="3:9">
      <c r="C3374" s="36"/>
      <c r="D3374" s="36"/>
      <c r="E3374" s="36"/>
      <c r="F3374" s="36"/>
      <c r="G3374" s="36"/>
      <c r="H3374" s="36"/>
      <c r="I3374" s="36"/>
    </row>
    <row r="3375" spans="3:9">
      <c r="C3375" s="36"/>
      <c r="D3375" s="36"/>
      <c r="E3375" s="36"/>
      <c r="F3375" s="36"/>
      <c r="G3375" s="36"/>
      <c r="H3375" s="36"/>
      <c r="I3375" s="36"/>
    </row>
    <row r="3376" spans="3:9">
      <c r="C3376" s="36"/>
      <c r="D3376" s="36"/>
      <c r="E3376" s="36"/>
      <c r="F3376" s="36"/>
      <c r="G3376" s="36"/>
      <c r="H3376" s="36"/>
      <c r="I3376" s="36"/>
    </row>
    <row r="3377" spans="3:9">
      <c r="C3377" s="36"/>
      <c r="D3377" s="36"/>
      <c r="E3377" s="36"/>
      <c r="F3377" s="36"/>
      <c r="G3377" s="36"/>
      <c r="H3377" s="36"/>
      <c r="I3377" s="36"/>
    </row>
    <row r="3378" spans="3:9">
      <c r="C3378" s="36"/>
      <c r="D3378" s="36"/>
      <c r="E3378" s="36"/>
      <c r="F3378" s="36"/>
      <c r="G3378" s="36"/>
      <c r="H3378" s="36"/>
      <c r="I3378" s="36"/>
    </row>
    <row r="3379" spans="3:9">
      <c r="C3379" s="36"/>
      <c r="D3379" s="36"/>
      <c r="E3379" s="36"/>
      <c r="F3379" s="36"/>
      <c r="G3379" s="36"/>
      <c r="H3379" s="36"/>
      <c r="I3379" s="36"/>
    </row>
    <row r="3380" spans="3:9">
      <c r="C3380" s="36"/>
      <c r="D3380" s="36"/>
      <c r="E3380" s="36"/>
      <c r="F3380" s="36"/>
      <c r="G3380" s="36"/>
      <c r="H3380" s="36"/>
      <c r="I3380" s="36"/>
    </row>
    <row r="3381" spans="3:9">
      <c r="C3381" s="36"/>
      <c r="D3381" s="36"/>
      <c r="E3381" s="36"/>
      <c r="F3381" s="36"/>
      <c r="G3381" s="36"/>
      <c r="H3381" s="36"/>
      <c r="I3381" s="36"/>
    </row>
    <row r="3382" spans="3:9">
      <c r="C3382" s="36"/>
      <c r="D3382" s="36"/>
      <c r="E3382" s="36"/>
      <c r="F3382" s="36"/>
      <c r="G3382" s="36"/>
      <c r="H3382" s="36"/>
      <c r="I3382" s="36"/>
    </row>
    <row r="3383" spans="3:9">
      <c r="C3383" s="36"/>
      <c r="D3383" s="36"/>
      <c r="E3383" s="36"/>
      <c r="F3383" s="36"/>
      <c r="G3383" s="36"/>
      <c r="H3383" s="36"/>
      <c r="I3383" s="36"/>
    </row>
    <row r="3385" spans="2:9">
      <c r="B3385" s="35" t="s">
        <v>1469</v>
      </c>
      <c r="C3385" s="36"/>
      <c r="D3385" s="36"/>
      <c r="E3385" s="36"/>
      <c r="F3385" s="36"/>
      <c r="G3385" s="36"/>
      <c r="H3385" s="36"/>
      <c r="I3385" s="36"/>
    </row>
    <row r="3386" spans="3:9">
      <c r="C3386" s="36"/>
      <c r="D3386" s="36"/>
      <c r="E3386" s="36"/>
      <c r="F3386" s="36"/>
      <c r="G3386" s="36"/>
      <c r="H3386" s="36"/>
      <c r="I3386" s="36"/>
    </row>
    <row r="3387" spans="3:9">
      <c r="C3387" s="36"/>
      <c r="D3387" s="36"/>
      <c r="E3387" s="36"/>
      <c r="F3387" s="36"/>
      <c r="G3387" s="36"/>
      <c r="H3387" s="36"/>
      <c r="I3387" s="36"/>
    </row>
    <row r="3388" spans="3:9">
      <c r="C3388" s="36"/>
      <c r="D3388" s="36"/>
      <c r="E3388" s="36"/>
      <c r="F3388" s="36"/>
      <c r="G3388" s="36"/>
      <c r="H3388" s="36"/>
      <c r="I3388" s="36"/>
    </row>
    <row r="3389" spans="3:9">
      <c r="C3389" s="36"/>
      <c r="D3389" s="36"/>
      <c r="E3389" s="36"/>
      <c r="F3389" s="36"/>
      <c r="G3389" s="36"/>
      <c r="H3389" s="36"/>
      <c r="I3389" s="36"/>
    </row>
    <row r="3390" spans="3:9">
      <c r="C3390" s="36"/>
      <c r="D3390" s="36"/>
      <c r="E3390" s="36"/>
      <c r="F3390" s="36"/>
      <c r="G3390" s="36"/>
      <c r="H3390" s="36"/>
      <c r="I3390" s="36"/>
    </row>
    <row r="3391" spans="3:9">
      <c r="C3391" s="36"/>
      <c r="D3391" s="36"/>
      <c r="E3391" s="36"/>
      <c r="F3391" s="36"/>
      <c r="G3391" s="36"/>
      <c r="H3391" s="36"/>
      <c r="I3391" s="36"/>
    </row>
    <row r="3392" spans="3:9">
      <c r="C3392" s="36"/>
      <c r="D3392" s="36"/>
      <c r="E3392" s="36"/>
      <c r="F3392" s="36"/>
      <c r="G3392" s="36"/>
      <c r="H3392" s="36"/>
      <c r="I3392" s="36"/>
    </row>
    <row r="3393" spans="3:9">
      <c r="C3393" s="36"/>
      <c r="D3393" s="36"/>
      <c r="E3393" s="36"/>
      <c r="F3393" s="36"/>
      <c r="G3393" s="36"/>
      <c r="H3393" s="36"/>
      <c r="I3393" s="36"/>
    </row>
    <row r="3394" spans="3:9">
      <c r="C3394" s="36"/>
      <c r="D3394" s="36"/>
      <c r="E3394" s="36"/>
      <c r="F3394" s="36"/>
      <c r="G3394" s="36"/>
      <c r="H3394" s="36"/>
      <c r="I3394" s="36"/>
    </row>
    <row r="3395" spans="3:9">
      <c r="C3395" s="36"/>
      <c r="D3395" s="36"/>
      <c r="E3395" s="36"/>
      <c r="F3395" s="36"/>
      <c r="G3395" s="36"/>
      <c r="H3395" s="36"/>
      <c r="I3395" s="36"/>
    </row>
    <row r="3397" spans="2:9">
      <c r="B3397" s="35" t="s">
        <v>1472</v>
      </c>
      <c r="C3397" s="36"/>
      <c r="D3397" s="36"/>
      <c r="E3397" s="36"/>
      <c r="F3397" s="36"/>
      <c r="G3397" s="36"/>
      <c r="H3397" s="36"/>
      <c r="I3397" s="36"/>
    </row>
    <row r="3398" spans="3:9">
      <c r="C3398" s="36"/>
      <c r="D3398" s="36"/>
      <c r="E3398" s="36"/>
      <c r="F3398" s="36"/>
      <c r="G3398" s="36"/>
      <c r="H3398" s="36"/>
      <c r="I3398" s="36"/>
    </row>
    <row r="3399" spans="3:9">
      <c r="C3399" s="36"/>
      <c r="D3399" s="36"/>
      <c r="E3399" s="36"/>
      <c r="F3399" s="36"/>
      <c r="G3399" s="36"/>
      <c r="H3399" s="36"/>
      <c r="I3399" s="36"/>
    </row>
    <row r="3400" spans="3:9">
      <c r="C3400" s="36"/>
      <c r="D3400" s="36"/>
      <c r="E3400" s="36"/>
      <c r="F3400" s="36"/>
      <c r="G3400" s="36"/>
      <c r="H3400" s="36"/>
      <c r="I3400" s="36"/>
    </row>
    <row r="3401" spans="3:9">
      <c r="C3401" s="36"/>
      <c r="D3401" s="36"/>
      <c r="E3401" s="36"/>
      <c r="F3401" s="36"/>
      <c r="G3401" s="36"/>
      <c r="H3401" s="36"/>
      <c r="I3401" s="36"/>
    </row>
    <row r="3402" spans="3:9">
      <c r="C3402" s="36"/>
      <c r="D3402" s="36"/>
      <c r="E3402" s="36"/>
      <c r="F3402" s="36"/>
      <c r="G3402" s="36"/>
      <c r="H3402" s="36"/>
      <c r="I3402" s="36"/>
    </row>
    <row r="3403" spans="3:9">
      <c r="C3403" s="36"/>
      <c r="D3403" s="36"/>
      <c r="E3403" s="36"/>
      <c r="F3403" s="36"/>
      <c r="G3403" s="36"/>
      <c r="H3403" s="36"/>
      <c r="I3403" s="36"/>
    </row>
    <row r="3404" spans="3:9">
      <c r="C3404" s="36"/>
      <c r="D3404" s="36"/>
      <c r="E3404" s="36"/>
      <c r="F3404" s="36"/>
      <c r="G3404" s="36"/>
      <c r="H3404" s="36"/>
      <c r="I3404" s="36"/>
    </row>
    <row r="3405" spans="3:9">
      <c r="C3405" s="36"/>
      <c r="D3405" s="36"/>
      <c r="E3405" s="36"/>
      <c r="F3405" s="36"/>
      <c r="G3405" s="36"/>
      <c r="H3405" s="36"/>
      <c r="I3405" s="36"/>
    </row>
    <row r="3406" spans="3:9">
      <c r="C3406" s="36"/>
      <c r="D3406" s="36"/>
      <c r="E3406" s="36"/>
      <c r="F3406" s="36"/>
      <c r="G3406" s="36"/>
      <c r="H3406" s="36"/>
      <c r="I3406" s="36"/>
    </row>
    <row r="3407" spans="3:9">
      <c r="C3407" s="36"/>
      <c r="D3407" s="36"/>
      <c r="E3407" s="36"/>
      <c r="F3407" s="36"/>
      <c r="G3407" s="36"/>
      <c r="H3407" s="36"/>
      <c r="I3407" s="36"/>
    </row>
    <row r="3409" spans="2:9">
      <c r="B3409" s="35" t="s">
        <v>1475</v>
      </c>
      <c r="C3409" s="36"/>
      <c r="D3409" s="36"/>
      <c r="E3409" s="36"/>
      <c r="F3409" s="36"/>
      <c r="G3409" s="36"/>
      <c r="H3409" s="36"/>
      <c r="I3409" s="36"/>
    </row>
    <row r="3410" spans="3:9">
      <c r="C3410" s="36"/>
      <c r="D3410" s="36"/>
      <c r="E3410" s="36"/>
      <c r="F3410" s="36"/>
      <c r="G3410" s="36"/>
      <c r="H3410" s="36"/>
      <c r="I3410" s="36"/>
    </row>
    <row r="3411" spans="3:9">
      <c r="C3411" s="36"/>
      <c r="D3411" s="36"/>
      <c r="E3411" s="36"/>
      <c r="F3411" s="36"/>
      <c r="G3411" s="36"/>
      <c r="H3411" s="36"/>
      <c r="I3411" s="36"/>
    </row>
    <row r="3412" spans="3:9">
      <c r="C3412" s="36"/>
      <c r="D3412" s="36"/>
      <c r="E3412" s="36"/>
      <c r="F3412" s="36"/>
      <c r="G3412" s="36"/>
      <c r="H3412" s="36"/>
      <c r="I3412" s="36"/>
    </row>
    <row r="3413" spans="3:9">
      <c r="C3413" s="36"/>
      <c r="D3413" s="36"/>
      <c r="E3413" s="36"/>
      <c r="F3413" s="36"/>
      <c r="G3413" s="36"/>
      <c r="H3413" s="36"/>
      <c r="I3413" s="36"/>
    </row>
    <row r="3414" spans="3:9">
      <c r="C3414" s="36"/>
      <c r="D3414" s="36"/>
      <c r="E3414" s="36"/>
      <c r="F3414" s="36"/>
      <c r="G3414" s="36"/>
      <c r="H3414" s="36"/>
      <c r="I3414" s="36"/>
    </row>
    <row r="3415" spans="3:9">
      <c r="C3415" s="36"/>
      <c r="D3415" s="36"/>
      <c r="E3415" s="36"/>
      <c r="F3415" s="36"/>
      <c r="G3415" s="36"/>
      <c r="H3415" s="36"/>
      <c r="I3415" s="36"/>
    </row>
    <row r="3416" spans="3:9">
      <c r="C3416" s="36"/>
      <c r="D3416" s="36"/>
      <c r="E3416" s="36"/>
      <c r="F3416" s="36"/>
      <c r="G3416" s="36"/>
      <c r="H3416" s="36"/>
      <c r="I3416" s="36"/>
    </row>
    <row r="3417" spans="3:9">
      <c r="C3417" s="36"/>
      <c r="D3417" s="36"/>
      <c r="E3417" s="36"/>
      <c r="F3417" s="36"/>
      <c r="G3417" s="36"/>
      <c r="H3417" s="36"/>
      <c r="I3417" s="36"/>
    </row>
    <row r="3418" spans="3:9">
      <c r="C3418" s="36"/>
      <c r="D3418" s="36"/>
      <c r="E3418" s="36"/>
      <c r="F3418" s="36"/>
      <c r="G3418" s="36"/>
      <c r="H3418" s="36"/>
      <c r="I3418" s="36"/>
    </row>
    <row r="3419" spans="3:9">
      <c r="C3419" s="36"/>
      <c r="D3419" s="36"/>
      <c r="E3419" s="36"/>
      <c r="F3419" s="36"/>
      <c r="G3419" s="36"/>
      <c r="H3419" s="36"/>
      <c r="I3419" s="36"/>
    </row>
    <row r="3421" spans="2:9">
      <c r="B3421" s="35" t="s">
        <v>1477</v>
      </c>
      <c r="C3421" s="36"/>
      <c r="D3421" s="36"/>
      <c r="E3421" s="36"/>
      <c r="F3421" s="36"/>
      <c r="G3421" s="36"/>
      <c r="H3421" s="36"/>
      <c r="I3421" s="36"/>
    </row>
    <row r="3422" spans="3:9">
      <c r="C3422" s="36"/>
      <c r="D3422" s="36"/>
      <c r="E3422" s="36"/>
      <c r="F3422" s="36"/>
      <c r="G3422" s="36"/>
      <c r="H3422" s="36"/>
      <c r="I3422" s="36"/>
    </row>
    <row r="3423" spans="3:9">
      <c r="C3423" s="36"/>
      <c r="D3423" s="36"/>
      <c r="E3423" s="36"/>
      <c r="F3423" s="36"/>
      <c r="G3423" s="36"/>
      <c r="H3423" s="36"/>
      <c r="I3423" s="36"/>
    </row>
    <row r="3424" spans="3:9">
      <c r="C3424" s="36"/>
      <c r="D3424" s="36"/>
      <c r="E3424" s="36"/>
      <c r="F3424" s="36"/>
      <c r="G3424" s="36"/>
      <c r="H3424" s="36"/>
      <c r="I3424" s="36"/>
    </row>
    <row r="3425" spans="3:9">
      <c r="C3425" s="36"/>
      <c r="D3425" s="36"/>
      <c r="E3425" s="36"/>
      <c r="F3425" s="36"/>
      <c r="G3425" s="36"/>
      <c r="H3425" s="36"/>
      <c r="I3425" s="36"/>
    </row>
    <row r="3426" spans="3:9">
      <c r="C3426" s="36"/>
      <c r="D3426" s="36"/>
      <c r="E3426" s="36"/>
      <c r="F3426" s="36"/>
      <c r="G3426" s="36"/>
      <c r="H3426" s="36"/>
      <c r="I3426" s="36"/>
    </row>
    <row r="3427" spans="3:9">
      <c r="C3427" s="36"/>
      <c r="D3427" s="36"/>
      <c r="E3427" s="36"/>
      <c r="F3427" s="36"/>
      <c r="G3427" s="36"/>
      <c r="H3427" s="36"/>
      <c r="I3427" s="36"/>
    </row>
    <row r="3428" spans="3:9">
      <c r="C3428" s="36"/>
      <c r="D3428" s="36"/>
      <c r="E3428" s="36"/>
      <c r="F3428" s="36"/>
      <c r="G3428" s="36"/>
      <c r="H3428" s="36"/>
      <c r="I3428" s="36"/>
    </row>
    <row r="3429" spans="3:9">
      <c r="C3429" s="36"/>
      <c r="D3429" s="36"/>
      <c r="E3429" s="36"/>
      <c r="F3429" s="36"/>
      <c r="G3429" s="36"/>
      <c r="H3429" s="36"/>
      <c r="I3429" s="36"/>
    </row>
    <row r="3430" spans="3:9">
      <c r="C3430" s="36"/>
      <c r="D3430" s="36"/>
      <c r="E3430" s="36"/>
      <c r="F3430" s="36"/>
      <c r="G3430" s="36"/>
      <c r="H3430" s="36"/>
      <c r="I3430" s="36"/>
    </row>
    <row r="3431" spans="3:9">
      <c r="C3431" s="36"/>
      <c r="D3431" s="36"/>
      <c r="E3431" s="36"/>
      <c r="F3431" s="36"/>
      <c r="G3431" s="36"/>
      <c r="H3431" s="36"/>
      <c r="I3431" s="36"/>
    </row>
    <row r="3433" spans="2:9">
      <c r="B3433" s="35" t="s">
        <v>1482</v>
      </c>
      <c r="C3433" s="36" t="str">
        <f t="shared" ref="C3433" si="25">_xlfn.DISPIMG("图片 365",1)</f>
        <v>=DISPIMG("图片 365",1)</v>
      </c>
      <c r="D3433" s="36"/>
      <c r="E3433" s="36"/>
      <c r="F3433" s="36"/>
      <c r="G3433" s="36"/>
      <c r="H3433" s="36"/>
      <c r="I3433" s="36"/>
    </row>
    <row r="3434" spans="3:9">
      <c r="C3434" s="36"/>
      <c r="D3434" s="36"/>
      <c r="E3434" s="36"/>
      <c r="F3434" s="36"/>
      <c r="G3434" s="36"/>
      <c r="H3434" s="36"/>
      <c r="I3434" s="36"/>
    </row>
    <row r="3435" spans="3:9">
      <c r="C3435" s="36"/>
      <c r="D3435" s="36"/>
      <c r="E3435" s="36"/>
      <c r="F3435" s="36"/>
      <c r="G3435" s="36"/>
      <c r="H3435" s="36"/>
      <c r="I3435" s="36"/>
    </row>
    <row r="3436" spans="3:9">
      <c r="C3436" s="36"/>
      <c r="D3436" s="36"/>
      <c r="E3436" s="36"/>
      <c r="F3436" s="36"/>
      <c r="G3436" s="36"/>
      <c r="H3436" s="36"/>
      <c r="I3436" s="36"/>
    </row>
    <row r="3437" spans="3:9">
      <c r="C3437" s="36"/>
      <c r="D3437" s="36"/>
      <c r="E3437" s="36"/>
      <c r="F3437" s="36"/>
      <c r="G3437" s="36"/>
      <c r="H3437" s="36"/>
      <c r="I3437" s="36"/>
    </row>
    <row r="3438" spans="3:9">
      <c r="C3438" s="36"/>
      <c r="D3438" s="36"/>
      <c r="E3438" s="36"/>
      <c r="F3438" s="36"/>
      <c r="G3438" s="36"/>
      <c r="H3438" s="36"/>
      <c r="I3438" s="36"/>
    </row>
    <row r="3439" spans="3:9">
      <c r="C3439" s="36"/>
      <c r="D3439" s="36"/>
      <c r="E3439" s="36"/>
      <c r="F3439" s="36"/>
      <c r="G3439" s="36"/>
      <c r="H3439" s="36"/>
      <c r="I3439" s="36"/>
    </row>
    <row r="3440" spans="3:9">
      <c r="C3440" s="36"/>
      <c r="D3440" s="36"/>
      <c r="E3440" s="36"/>
      <c r="F3440" s="36"/>
      <c r="G3440" s="36"/>
      <c r="H3440" s="36"/>
      <c r="I3440" s="36"/>
    </row>
    <row r="3441" spans="3:9">
      <c r="C3441" s="36"/>
      <c r="D3441" s="36"/>
      <c r="E3441" s="36"/>
      <c r="F3441" s="36"/>
      <c r="G3441" s="36"/>
      <c r="H3441" s="36"/>
      <c r="I3441" s="36"/>
    </row>
    <row r="3442" spans="3:9">
      <c r="C3442" s="36"/>
      <c r="D3442" s="36"/>
      <c r="E3442" s="36"/>
      <c r="F3442" s="36"/>
      <c r="G3442" s="36"/>
      <c r="H3442" s="36"/>
      <c r="I3442" s="36"/>
    </row>
    <row r="3443" spans="3:9">
      <c r="C3443" s="36"/>
      <c r="D3443" s="36"/>
      <c r="E3443" s="36"/>
      <c r="F3443" s="36"/>
      <c r="G3443" s="36"/>
      <c r="H3443" s="36"/>
      <c r="I3443" s="36"/>
    </row>
    <row r="3445" spans="2:9">
      <c r="B3445" s="35" t="s">
        <v>1485</v>
      </c>
      <c r="C3445" s="36"/>
      <c r="D3445" s="36"/>
      <c r="E3445" s="36"/>
      <c r="F3445" s="36"/>
      <c r="G3445" s="36"/>
      <c r="H3445" s="36"/>
      <c r="I3445" s="36"/>
    </row>
    <row r="3446" spans="3:9">
      <c r="C3446" s="36"/>
      <c r="D3446" s="36"/>
      <c r="E3446" s="36"/>
      <c r="F3446" s="36"/>
      <c r="G3446" s="36"/>
      <c r="H3446" s="36"/>
      <c r="I3446" s="36"/>
    </row>
    <row r="3447" spans="3:9">
      <c r="C3447" s="36"/>
      <c r="D3447" s="36"/>
      <c r="E3447" s="36"/>
      <c r="F3447" s="36"/>
      <c r="G3447" s="36"/>
      <c r="H3447" s="36"/>
      <c r="I3447" s="36"/>
    </row>
    <row r="3448" spans="3:9">
      <c r="C3448" s="36"/>
      <c r="D3448" s="36"/>
      <c r="E3448" s="36"/>
      <c r="F3448" s="36"/>
      <c r="G3448" s="36"/>
      <c r="H3448" s="36"/>
      <c r="I3448" s="36"/>
    </row>
    <row r="3449" spans="3:9">
      <c r="C3449" s="36"/>
      <c r="D3449" s="36"/>
      <c r="E3449" s="36"/>
      <c r="F3449" s="36"/>
      <c r="G3449" s="36"/>
      <c r="H3449" s="36"/>
      <c r="I3449" s="36"/>
    </row>
    <row r="3450" spans="3:9">
      <c r="C3450" s="36"/>
      <c r="D3450" s="36"/>
      <c r="E3450" s="36"/>
      <c r="F3450" s="36"/>
      <c r="G3450" s="36"/>
      <c r="H3450" s="36"/>
      <c r="I3450" s="36"/>
    </row>
    <row r="3451" spans="3:9">
      <c r="C3451" s="36"/>
      <c r="D3451" s="36"/>
      <c r="E3451" s="36"/>
      <c r="F3451" s="36"/>
      <c r="G3451" s="36"/>
      <c r="H3451" s="36"/>
      <c r="I3451" s="36"/>
    </row>
    <row r="3452" spans="3:9">
      <c r="C3452" s="36"/>
      <c r="D3452" s="36"/>
      <c r="E3452" s="36"/>
      <c r="F3452" s="36"/>
      <c r="G3452" s="36"/>
      <c r="H3452" s="36"/>
      <c r="I3452" s="36"/>
    </row>
    <row r="3453" spans="3:9">
      <c r="C3453" s="36"/>
      <c r="D3453" s="36"/>
      <c r="E3453" s="36"/>
      <c r="F3453" s="36"/>
      <c r="G3453" s="36"/>
      <c r="H3453" s="36"/>
      <c r="I3453" s="36"/>
    </row>
    <row r="3454" spans="3:9">
      <c r="C3454" s="36"/>
      <c r="D3454" s="36"/>
      <c r="E3454" s="36"/>
      <c r="F3454" s="36"/>
      <c r="G3454" s="36"/>
      <c r="H3454" s="36"/>
      <c r="I3454" s="36"/>
    </row>
    <row r="3455" spans="3:9">
      <c r="C3455" s="36"/>
      <c r="D3455" s="36"/>
      <c r="E3455" s="36"/>
      <c r="F3455" s="36"/>
      <c r="G3455" s="36"/>
      <c r="H3455" s="36"/>
      <c r="I3455" s="36"/>
    </row>
    <row r="3457" spans="2:9">
      <c r="B3457" s="35" t="s">
        <v>1488</v>
      </c>
      <c r="C3457" s="36"/>
      <c r="D3457" s="36"/>
      <c r="E3457" s="36"/>
      <c r="F3457" s="36"/>
      <c r="G3457" s="36"/>
      <c r="H3457" s="36"/>
      <c r="I3457" s="36"/>
    </row>
    <row r="3458" spans="3:9">
      <c r="C3458" s="36"/>
      <c r="D3458" s="36"/>
      <c r="E3458" s="36"/>
      <c r="F3458" s="36"/>
      <c r="G3458" s="36"/>
      <c r="H3458" s="36"/>
      <c r="I3458" s="36"/>
    </row>
    <row r="3459" spans="3:9">
      <c r="C3459" s="36"/>
      <c r="D3459" s="36"/>
      <c r="E3459" s="36"/>
      <c r="F3459" s="36"/>
      <c r="G3459" s="36"/>
      <c r="H3459" s="36"/>
      <c r="I3459" s="36"/>
    </row>
    <row r="3460" spans="3:9">
      <c r="C3460" s="36"/>
      <c r="D3460" s="36"/>
      <c r="E3460" s="36"/>
      <c r="F3460" s="36"/>
      <c r="G3460" s="36"/>
      <c r="H3460" s="36"/>
      <c r="I3460" s="36"/>
    </row>
    <row r="3461" spans="3:9">
      <c r="C3461" s="36"/>
      <c r="D3461" s="36"/>
      <c r="E3461" s="36"/>
      <c r="F3461" s="36"/>
      <c r="G3461" s="36"/>
      <c r="H3461" s="36"/>
      <c r="I3461" s="36"/>
    </row>
    <row r="3462" spans="3:9">
      <c r="C3462" s="36"/>
      <c r="D3462" s="36"/>
      <c r="E3462" s="36"/>
      <c r="F3462" s="36"/>
      <c r="G3462" s="36"/>
      <c r="H3462" s="36"/>
      <c r="I3462" s="36"/>
    </row>
    <row r="3463" spans="3:9">
      <c r="C3463" s="36"/>
      <c r="D3463" s="36"/>
      <c r="E3463" s="36"/>
      <c r="F3463" s="36"/>
      <c r="G3463" s="36"/>
      <c r="H3463" s="36"/>
      <c r="I3463" s="36"/>
    </row>
    <row r="3464" spans="3:9">
      <c r="C3464" s="36"/>
      <c r="D3464" s="36"/>
      <c r="E3464" s="36"/>
      <c r="F3464" s="36"/>
      <c r="G3464" s="36"/>
      <c r="H3464" s="36"/>
      <c r="I3464" s="36"/>
    </row>
    <row r="3465" spans="3:9">
      <c r="C3465" s="36"/>
      <c r="D3465" s="36"/>
      <c r="E3465" s="36"/>
      <c r="F3465" s="36"/>
      <c r="G3465" s="36"/>
      <c r="H3465" s="36"/>
      <c r="I3465" s="36"/>
    </row>
    <row r="3466" spans="3:9">
      <c r="C3466" s="36"/>
      <c r="D3466" s="36"/>
      <c r="E3466" s="36"/>
      <c r="F3466" s="36"/>
      <c r="G3466" s="36"/>
      <c r="H3466" s="36"/>
      <c r="I3466" s="36"/>
    </row>
    <row r="3467" spans="3:9">
      <c r="C3467" s="36"/>
      <c r="D3467" s="36"/>
      <c r="E3467" s="36"/>
      <c r="F3467" s="36"/>
      <c r="G3467" s="36"/>
      <c r="H3467" s="36"/>
      <c r="I3467" s="36"/>
    </row>
    <row r="3469" spans="2:9">
      <c r="B3469" s="35" t="s">
        <v>1491</v>
      </c>
      <c r="C3469" s="36"/>
      <c r="D3469" s="36"/>
      <c r="E3469" s="36"/>
      <c r="F3469" s="36"/>
      <c r="G3469" s="36"/>
      <c r="H3469" s="36"/>
      <c r="I3469" s="36"/>
    </row>
    <row r="3470" spans="3:9">
      <c r="C3470" s="36"/>
      <c r="D3470" s="36"/>
      <c r="E3470" s="36"/>
      <c r="F3470" s="36"/>
      <c r="G3470" s="36"/>
      <c r="H3470" s="36"/>
      <c r="I3470" s="36"/>
    </row>
    <row r="3471" spans="3:9">
      <c r="C3471" s="36"/>
      <c r="D3471" s="36"/>
      <c r="E3471" s="36"/>
      <c r="F3471" s="36"/>
      <c r="G3471" s="36"/>
      <c r="H3471" s="36"/>
      <c r="I3471" s="36"/>
    </row>
    <row r="3472" spans="3:9">
      <c r="C3472" s="36"/>
      <c r="D3472" s="36"/>
      <c r="E3472" s="36"/>
      <c r="F3472" s="36"/>
      <c r="G3472" s="36"/>
      <c r="H3472" s="36"/>
      <c r="I3472" s="36"/>
    </row>
    <row r="3473" spans="3:9">
      <c r="C3473" s="36"/>
      <c r="D3473" s="36"/>
      <c r="E3473" s="36"/>
      <c r="F3473" s="36"/>
      <c r="G3473" s="36"/>
      <c r="H3473" s="36"/>
      <c r="I3473" s="36"/>
    </row>
    <row r="3474" spans="3:9">
      <c r="C3474" s="36"/>
      <c r="D3474" s="36"/>
      <c r="E3474" s="36"/>
      <c r="F3474" s="36"/>
      <c r="G3474" s="36"/>
      <c r="H3474" s="36"/>
      <c r="I3474" s="36"/>
    </row>
    <row r="3475" spans="3:9">
      <c r="C3475" s="36"/>
      <c r="D3475" s="36"/>
      <c r="E3475" s="36"/>
      <c r="F3475" s="36"/>
      <c r="G3475" s="36"/>
      <c r="H3475" s="36"/>
      <c r="I3475" s="36"/>
    </row>
    <row r="3476" spans="3:9">
      <c r="C3476" s="36"/>
      <c r="D3476" s="36"/>
      <c r="E3476" s="36"/>
      <c r="F3476" s="36"/>
      <c r="G3476" s="36"/>
      <c r="H3476" s="36"/>
      <c r="I3476" s="36"/>
    </row>
    <row r="3477" spans="3:9">
      <c r="C3477" s="36"/>
      <c r="D3477" s="36"/>
      <c r="E3477" s="36"/>
      <c r="F3477" s="36"/>
      <c r="G3477" s="36"/>
      <c r="H3477" s="36"/>
      <c r="I3477" s="36"/>
    </row>
    <row r="3478" spans="3:9">
      <c r="C3478" s="36"/>
      <c r="D3478" s="36"/>
      <c r="E3478" s="36"/>
      <c r="F3478" s="36"/>
      <c r="G3478" s="36"/>
      <c r="H3478" s="36"/>
      <c r="I3478" s="36"/>
    </row>
    <row r="3479" spans="3:9">
      <c r="C3479" s="36"/>
      <c r="D3479" s="36"/>
      <c r="E3479" s="36"/>
      <c r="F3479" s="36"/>
      <c r="G3479" s="36"/>
      <c r="H3479" s="36"/>
      <c r="I3479" s="36"/>
    </row>
    <row r="3481" spans="2:9">
      <c r="B3481" s="35" t="s">
        <v>1494</v>
      </c>
      <c r="C3481" s="36"/>
      <c r="D3481" s="36"/>
      <c r="E3481" s="36"/>
      <c r="F3481" s="36"/>
      <c r="G3481" s="36"/>
      <c r="H3481" s="36"/>
      <c r="I3481" s="36"/>
    </row>
    <row r="3482" spans="3:9">
      <c r="C3482" s="36"/>
      <c r="D3482" s="36"/>
      <c r="E3482" s="36"/>
      <c r="F3482" s="36"/>
      <c r="G3482" s="36"/>
      <c r="H3482" s="36"/>
      <c r="I3482" s="36"/>
    </row>
    <row r="3483" spans="3:9">
      <c r="C3483" s="36"/>
      <c r="D3483" s="36"/>
      <c r="E3483" s="36"/>
      <c r="F3483" s="36"/>
      <c r="G3483" s="36"/>
      <c r="H3483" s="36"/>
      <c r="I3483" s="36"/>
    </row>
    <row r="3484" spans="3:9">
      <c r="C3484" s="36"/>
      <c r="D3484" s="36"/>
      <c r="E3484" s="36"/>
      <c r="F3484" s="36"/>
      <c r="G3484" s="36"/>
      <c r="H3484" s="36"/>
      <c r="I3484" s="36"/>
    </row>
    <row r="3485" spans="3:9">
      <c r="C3485" s="36"/>
      <c r="D3485" s="36"/>
      <c r="E3485" s="36"/>
      <c r="F3485" s="36"/>
      <c r="G3485" s="36"/>
      <c r="H3485" s="36"/>
      <c r="I3485" s="36"/>
    </row>
    <row r="3486" spans="3:9">
      <c r="C3486" s="36"/>
      <c r="D3486" s="36"/>
      <c r="E3486" s="36"/>
      <c r="F3486" s="36"/>
      <c r="G3486" s="36"/>
      <c r="H3486" s="36"/>
      <c r="I3486" s="36"/>
    </row>
    <row r="3487" spans="3:9">
      <c r="C3487" s="36"/>
      <c r="D3487" s="36"/>
      <c r="E3487" s="36"/>
      <c r="F3487" s="36"/>
      <c r="G3487" s="36"/>
      <c r="H3487" s="36"/>
      <c r="I3487" s="36"/>
    </row>
    <row r="3488" spans="3:9">
      <c r="C3488" s="36"/>
      <c r="D3488" s="36"/>
      <c r="E3488" s="36"/>
      <c r="F3488" s="36"/>
      <c r="G3488" s="36"/>
      <c r="H3488" s="36"/>
      <c r="I3488" s="36"/>
    </row>
    <row r="3489" spans="3:9">
      <c r="C3489" s="36"/>
      <c r="D3489" s="36"/>
      <c r="E3489" s="36"/>
      <c r="F3489" s="36"/>
      <c r="G3489" s="36"/>
      <c r="H3489" s="36"/>
      <c r="I3489" s="36"/>
    </row>
    <row r="3490" spans="3:9">
      <c r="C3490" s="36"/>
      <c r="D3490" s="36"/>
      <c r="E3490" s="36"/>
      <c r="F3490" s="36"/>
      <c r="G3490" s="36"/>
      <c r="H3490" s="36"/>
      <c r="I3490" s="36"/>
    </row>
    <row r="3491" spans="3:9">
      <c r="C3491" s="36"/>
      <c r="D3491" s="36"/>
      <c r="E3491" s="36"/>
      <c r="F3491" s="36"/>
      <c r="G3491" s="36"/>
      <c r="H3491" s="36"/>
      <c r="I3491" s="36"/>
    </row>
    <row r="3493" spans="2:9">
      <c r="B3493" s="35" t="s">
        <v>1497</v>
      </c>
      <c r="C3493" s="36"/>
      <c r="D3493" s="36"/>
      <c r="E3493" s="36"/>
      <c r="F3493" s="36"/>
      <c r="G3493" s="36"/>
      <c r="H3493" s="36"/>
      <c r="I3493" s="36"/>
    </row>
    <row r="3494" spans="3:9">
      <c r="C3494" s="36"/>
      <c r="D3494" s="36"/>
      <c r="E3494" s="36"/>
      <c r="F3494" s="36"/>
      <c r="G3494" s="36"/>
      <c r="H3494" s="36"/>
      <c r="I3494" s="36"/>
    </row>
    <row r="3495" spans="3:9">
      <c r="C3495" s="36"/>
      <c r="D3495" s="36"/>
      <c r="E3495" s="36"/>
      <c r="F3495" s="36"/>
      <c r="G3495" s="36"/>
      <c r="H3495" s="36"/>
      <c r="I3495" s="36"/>
    </row>
    <row r="3496" spans="3:9">
      <c r="C3496" s="36"/>
      <c r="D3496" s="36"/>
      <c r="E3496" s="36"/>
      <c r="F3496" s="36"/>
      <c r="G3496" s="36"/>
      <c r="H3496" s="36"/>
      <c r="I3496" s="36"/>
    </row>
    <row r="3497" spans="3:9">
      <c r="C3497" s="36"/>
      <c r="D3497" s="36"/>
      <c r="E3497" s="36"/>
      <c r="F3497" s="36"/>
      <c r="G3497" s="36"/>
      <c r="H3497" s="36"/>
      <c r="I3497" s="36"/>
    </row>
    <row r="3498" spans="3:9">
      <c r="C3498" s="36"/>
      <c r="D3498" s="36"/>
      <c r="E3498" s="36"/>
      <c r="F3498" s="36"/>
      <c r="G3498" s="36"/>
      <c r="H3498" s="36"/>
      <c r="I3498" s="36"/>
    </row>
    <row r="3499" spans="3:9">
      <c r="C3499" s="36"/>
      <c r="D3499" s="36"/>
      <c r="E3499" s="36"/>
      <c r="F3499" s="36"/>
      <c r="G3499" s="36"/>
      <c r="H3499" s="36"/>
      <c r="I3499" s="36"/>
    </row>
    <row r="3500" spans="3:9">
      <c r="C3500" s="36"/>
      <c r="D3500" s="36"/>
      <c r="E3500" s="36"/>
      <c r="F3500" s="36"/>
      <c r="G3500" s="36"/>
      <c r="H3500" s="36"/>
      <c r="I3500" s="36"/>
    </row>
    <row r="3501" spans="3:9">
      <c r="C3501" s="36"/>
      <c r="D3501" s="36"/>
      <c r="E3501" s="36"/>
      <c r="F3501" s="36"/>
      <c r="G3501" s="36"/>
      <c r="H3501" s="36"/>
      <c r="I3501" s="36"/>
    </row>
    <row r="3502" spans="3:9">
      <c r="C3502" s="36"/>
      <c r="D3502" s="36"/>
      <c r="E3502" s="36"/>
      <c r="F3502" s="36"/>
      <c r="G3502" s="36"/>
      <c r="H3502" s="36"/>
      <c r="I3502" s="36"/>
    </row>
    <row r="3503" spans="3:9">
      <c r="C3503" s="36"/>
      <c r="D3503" s="36"/>
      <c r="E3503" s="36"/>
      <c r="F3503" s="36"/>
      <c r="G3503" s="36"/>
      <c r="H3503" s="36"/>
      <c r="I3503" s="36"/>
    </row>
    <row r="3505" spans="2:9">
      <c r="B3505" s="35" t="s">
        <v>1499</v>
      </c>
      <c r="C3505" s="36"/>
      <c r="D3505" s="36"/>
      <c r="E3505" s="36"/>
      <c r="F3505" s="36"/>
      <c r="G3505" s="36"/>
      <c r="H3505" s="36"/>
      <c r="I3505" s="36"/>
    </row>
    <row r="3506" spans="3:9">
      <c r="C3506" s="36"/>
      <c r="D3506" s="36"/>
      <c r="E3506" s="36"/>
      <c r="F3506" s="36"/>
      <c r="G3506" s="36"/>
      <c r="H3506" s="36"/>
      <c r="I3506" s="36"/>
    </row>
    <row r="3507" spans="3:9">
      <c r="C3507" s="36"/>
      <c r="D3507" s="36"/>
      <c r="E3507" s="36"/>
      <c r="F3507" s="36"/>
      <c r="G3507" s="36"/>
      <c r="H3507" s="36"/>
      <c r="I3507" s="36"/>
    </row>
    <row r="3508" spans="3:9">
      <c r="C3508" s="36"/>
      <c r="D3508" s="36"/>
      <c r="E3508" s="36"/>
      <c r="F3508" s="36"/>
      <c r="G3508" s="36"/>
      <c r="H3508" s="36"/>
      <c r="I3508" s="36"/>
    </row>
    <row r="3509" spans="3:9">
      <c r="C3509" s="36"/>
      <c r="D3509" s="36"/>
      <c r="E3509" s="36"/>
      <c r="F3509" s="36"/>
      <c r="G3509" s="36"/>
      <c r="H3509" s="36"/>
      <c r="I3509" s="36"/>
    </row>
    <row r="3510" spans="3:9">
      <c r="C3510" s="36"/>
      <c r="D3510" s="36"/>
      <c r="E3510" s="36"/>
      <c r="F3510" s="36"/>
      <c r="G3510" s="36"/>
      <c r="H3510" s="36"/>
      <c r="I3510" s="36"/>
    </row>
    <row r="3511" spans="3:9">
      <c r="C3511" s="36"/>
      <c r="D3511" s="36"/>
      <c r="E3511" s="36"/>
      <c r="F3511" s="36"/>
      <c r="G3511" s="36"/>
      <c r="H3511" s="36"/>
      <c r="I3511" s="36"/>
    </row>
    <row r="3512" spans="3:9">
      <c r="C3512" s="36"/>
      <c r="D3512" s="36"/>
      <c r="E3512" s="36"/>
      <c r="F3512" s="36"/>
      <c r="G3512" s="36"/>
      <c r="H3512" s="36"/>
      <c r="I3512" s="36"/>
    </row>
    <row r="3513" spans="3:9">
      <c r="C3513" s="36"/>
      <c r="D3513" s="36"/>
      <c r="E3513" s="36"/>
      <c r="F3513" s="36"/>
      <c r="G3513" s="36"/>
      <c r="H3513" s="36"/>
      <c r="I3513" s="36"/>
    </row>
    <row r="3514" spans="3:9">
      <c r="C3514" s="36"/>
      <c r="D3514" s="36"/>
      <c r="E3514" s="36"/>
      <c r="F3514" s="36"/>
      <c r="G3514" s="36"/>
      <c r="H3514" s="36"/>
      <c r="I3514" s="36"/>
    </row>
    <row r="3515" spans="3:9">
      <c r="C3515" s="36"/>
      <c r="D3515" s="36"/>
      <c r="E3515" s="36"/>
      <c r="F3515" s="36"/>
      <c r="G3515" s="36"/>
      <c r="H3515" s="36"/>
      <c r="I3515" s="36"/>
    </row>
    <row r="3517" spans="2:9">
      <c r="B3517" s="35" t="s">
        <v>1504</v>
      </c>
      <c r="C3517" s="36" t="str">
        <f t="shared" ref="C3517" si="26">_xlfn.DISPIMG("图片 366",1)</f>
        <v>=DISPIMG("图片 366",1)</v>
      </c>
      <c r="D3517" s="36"/>
      <c r="E3517" s="36"/>
      <c r="F3517" s="36"/>
      <c r="G3517" s="36"/>
      <c r="H3517" s="36"/>
      <c r="I3517" s="36"/>
    </row>
    <row r="3518" spans="3:9">
      <c r="C3518" s="36"/>
      <c r="D3518" s="36"/>
      <c r="E3518" s="36"/>
      <c r="F3518" s="36"/>
      <c r="G3518" s="36"/>
      <c r="H3518" s="36"/>
      <c r="I3518" s="36"/>
    </row>
    <row r="3519" spans="3:9">
      <c r="C3519" s="36"/>
      <c r="D3519" s="36"/>
      <c r="E3519" s="36"/>
      <c r="F3519" s="36"/>
      <c r="G3519" s="36"/>
      <c r="H3519" s="36"/>
      <c r="I3519" s="36"/>
    </row>
    <row r="3520" spans="3:9">
      <c r="C3520" s="36"/>
      <c r="D3520" s="36"/>
      <c r="E3520" s="36"/>
      <c r="F3520" s="36"/>
      <c r="G3520" s="36"/>
      <c r="H3520" s="36"/>
      <c r="I3520" s="36"/>
    </row>
    <row r="3521" spans="3:9">
      <c r="C3521" s="36"/>
      <c r="D3521" s="36"/>
      <c r="E3521" s="36"/>
      <c r="F3521" s="36"/>
      <c r="G3521" s="36"/>
      <c r="H3521" s="36"/>
      <c r="I3521" s="36"/>
    </row>
    <row r="3522" spans="3:9">
      <c r="C3522" s="36"/>
      <c r="D3522" s="36"/>
      <c r="E3522" s="36"/>
      <c r="F3522" s="36"/>
      <c r="G3522" s="36"/>
      <c r="H3522" s="36"/>
      <c r="I3522" s="36"/>
    </row>
    <row r="3523" spans="3:9">
      <c r="C3523" s="36"/>
      <c r="D3523" s="36"/>
      <c r="E3523" s="36"/>
      <c r="F3523" s="36"/>
      <c r="G3523" s="36"/>
      <c r="H3523" s="36"/>
      <c r="I3523" s="36"/>
    </row>
    <row r="3524" spans="3:9">
      <c r="C3524" s="36"/>
      <c r="D3524" s="36"/>
      <c r="E3524" s="36"/>
      <c r="F3524" s="36"/>
      <c r="G3524" s="36"/>
      <c r="H3524" s="36"/>
      <c r="I3524" s="36"/>
    </row>
    <row r="3525" spans="3:9">
      <c r="C3525" s="36"/>
      <c r="D3525" s="36"/>
      <c r="E3525" s="36"/>
      <c r="F3525" s="36"/>
      <c r="G3525" s="36"/>
      <c r="H3525" s="36"/>
      <c r="I3525" s="36"/>
    </row>
    <row r="3526" spans="3:9">
      <c r="C3526" s="36"/>
      <c r="D3526" s="36"/>
      <c r="E3526" s="36"/>
      <c r="F3526" s="36"/>
      <c r="G3526" s="36"/>
      <c r="H3526" s="36"/>
      <c r="I3526" s="36"/>
    </row>
    <row r="3527" spans="3:9">
      <c r="C3527" s="36"/>
      <c r="D3527" s="36"/>
      <c r="E3527" s="36"/>
      <c r="F3527" s="36"/>
      <c r="G3527" s="36"/>
      <c r="H3527" s="36"/>
      <c r="I3527" s="36"/>
    </row>
    <row r="3529" spans="2:9">
      <c r="B3529" s="35" t="s">
        <v>1507</v>
      </c>
      <c r="C3529" s="36"/>
      <c r="D3529" s="36"/>
      <c r="E3529" s="36"/>
      <c r="F3529" s="36"/>
      <c r="G3529" s="36"/>
      <c r="H3529" s="36"/>
      <c r="I3529" s="36"/>
    </row>
    <row r="3530" spans="3:9">
      <c r="C3530" s="36"/>
      <c r="D3530" s="36"/>
      <c r="E3530" s="36"/>
      <c r="F3530" s="36"/>
      <c r="G3530" s="36"/>
      <c r="H3530" s="36"/>
      <c r="I3530" s="36"/>
    </row>
    <row r="3531" spans="3:9">
      <c r="C3531" s="36"/>
      <c r="D3531" s="36"/>
      <c r="E3531" s="36"/>
      <c r="F3531" s="36"/>
      <c r="G3531" s="36"/>
      <c r="H3531" s="36"/>
      <c r="I3531" s="36"/>
    </row>
    <row r="3532" spans="3:9">
      <c r="C3532" s="36"/>
      <c r="D3532" s="36"/>
      <c r="E3532" s="36"/>
      <c r="F3532" s="36"/>
      <c r="G3532" s="36"/>
      <c r="H3532" s="36"/>
      <c r="I3532" s="36"/>
    </row>
    <row r="3533" spans="3:9">
      <c r="C3533" s="36"/>
      <c r="D3533" s="36"/>
      <c r="E3533" s="36"/>
      <c r="F3533" s="36"/>
      <c r="G3533" s="36"/>
      <c r="H3533" s="36"/>
      <c r="I3533" s="36"/>
    </row>
    <row r="3534" spans="3:9">
      <c r="C3534" s="36"/>
      <c r="D3534" s="36"/>
      <c r="E3534" s="36"/>
      <c r="F3534" s="36"/>
      <c r="G3534" s="36"/>
      <c r="H3534" s="36"/>
      <c r="I3534" s="36"/>
    </row>
    <row r="3535" spans="3:9">
      <c r="C3535" s="36"/>
      <c r="D3535" s="36"/>
      <c r="E3535" s="36"/>
      <c r="F3535" s="36"/>
      <c r="G3535" s="36"/>
      <c r="H3535" s="36"/>
      <c r="I3535" s="36"/>
    </row>
    <row r="3536" spans="3:9">
      <c r="C3536" s="36"/>
      <c r="D3536" s="36"/>
      <c r="E3536" s="36"/>
      <c r="F3536" s="36"/>
      <c r="G3536" s="36"/>
      <c r="H3536" s="36"/>
      <c r="I3536" s="36"/>
    </row>
    <row r="3537" spans="3:9">
      <c r="C3537" s="36"/>
      <c r="D3537" s="36"/>
      <c r="E3537" s="36"/>
      <c r="F3537" s="36"/>
      <c r="G3537" s="36"/>
      <c r="H3537" s="36"/>
      <c r="I3537" s="36"/>
    </row>
    <row r="3538" spans="3:9">
      <c r="C3538" s="36"/>
      <c r="D3538" s="36"/>
      <c r="E3538" s="36"/>
      <c r="F3538" s="36"/>
      <c r="G3538" s="36"/>
      <c r="H3538" s="36"/>
      <c r="I3538" s="36"/>
    </row>
    <row r="3539" spans="3:9">
      <c r="C3539" s="36"/>
      <c r="D3539" s="36"/>
      <c r="E3539" s="36"/>
      <c r="F3539" s="36"/>
      <c r="G3539" s="36"/>
      <c r="H3539" s="36"/>
      <c r="I3539" s="36"/>
    </row>
    <row r="3541" spans="2:9">
      <c r="B3541" s="35" t="s">
        <v>1513</v>
      </c>
      <c r="C3541" s="36"/>
      <c r="D3541" s="36"/>
      <c r="E3541" s="36"/>
      <c r="F3541" s="36"/>
      <c r="G3541" s="36"/>
      <c r="H3541" s="36"/>
      <c r="I3541" s="36"/>
    </row>
    <row r="3542" spans="3:9">
      <c r="C3542" s="36"/>
      <c r="D3542" s="36"/>
      <c r="E3542" s="36"/>
      <c r="F3542" s="36"/>
      <c r="G3542" s="36"/>
      <c r="H3542" s="36"/>
      <c r="I3542" s="36"/>
    </row>
    <row r="3543" spans="3:9">
      <c r="C3543" s="36"/>
      <c r="D3543" s="36"/>
      <c r="E3543" s="36"/>
      <c r="F3543" s="36"/>
      <c r="G3543" s="36"/>
      <c r="H3543" s="36"/>
      <c r="I3543" s="36"/>
    </row>
    <row r="3544" spans="3:9">
      <c r="C3544" s="36"/>
      <c r="D3544" s="36"/>
      <c r="E3544" s="36"/>
      <c r="F3544" s="36"/>
      <c r="G3544" s="36"/>
      <c r="H3544" s="36"/>
      <c r="I3544" s="36"/>
    </row>
    <row r="3545" spans="3:9">
      <c r="C3545" s="36"/>
      <c r="D3545" s="36"/>
      <c r="E3545" s="36"/>
      <c r="F3545" s="36"/>
      <c r="G3545" s="36"/>
      <c r="H3545" s="36"/>
      <c r="I3545" s="36"/>
    </row>
    <row r="3546" spans="3:9">
      <c r="C3546" s="36"/>
      <c r="D3546" s="36"/>
      <c r="E3546" s="36"/>
      <c r="F3546" s="36"/>
      <c r="G3546" s="36"/>
      <c r="H3546" s="36"/>
      <c r="I3546" s="36"/>
    </row>
    <row r="3547" spans="3:9">
      <c r="C3547" s="36"/>
      <c r="D3547" s="36"/>
      <c r="E3547" s="36"/>
      <c r="F3547" s="36"/>
      <c r="G3547" s="36"/>
      <c r="H3547" s="36"/>
      <c r="I3547" s="36"/>
    </row>
    <row r="3548" spans="3:9">
      <c r="C3548" s="36"/>
      <c r="D3548" s="36"/>
      <c r="E3548" s="36"/>
      <c r="F3548" s="36"/>
      <c r="G3548" s="36"/>
      <c r="H3548" s="36"/>
      <c r="I3548" s="36"/>
    </row>
    <row r="3549" spans="3:9">
      <c r="C3549" s="36"/>
      <c r="D3549" s="36"/>
      <c r="E3549" s="36"/>
      <c r="F3549" s="36"/>
      <c r="G3549" s="36"/>
      <c r="H3549" s="36"/>
      <c r="I3549" s="36"/>
    </row>
    <row r="3550" spans="3:9">
      <c r="C3550" s="36"/>
      <c r="D3550" s="36"/>
      <c r="E3550" s="36"/>
      <c r="F3550" s="36"/>
      <c r="G3550" s="36"/>
      <c r="H3550" s="36"/>
      <c r="I3550" s="36"/>
    </row>
    <row r="3551" spans="3:9">
      <c r="C3551" s="36"/>
      <c r="D3551" s="36"/>
      <c r="E3551" s="36"/>
      <c r="F3551" s="36"/>
      <c r="G3551" s="36"/>
      <c r="H3551" s="36"/>
      <c r="I3551" s="36"/>
    </row>
    <row r="3553" spans="2:9">
      <c r="B3553" s="35" t="s">
        <v>1518</v>
      </c>
      <c r="C3553" s="36"/>
      <c r="D3553" s="36"/>
      <c r="E3553" s="36"/>
      <c r="F3553" s="36"/>
      <c r="G3553" s="36"/>
      <c r="H3553" s="36"/>
      <c r="I3553" s="36"/>
    </row>
    <row r="3554" spans="3:9">
      <c r="C3554" s="36"/>
      <c r="D3554" s="36"/>
      <c r="E3554" s="36"/>
      <c r="F3554" s="36"/>
      <c r="G3554" s="36"/>
      <c r="H3554" s="36"/>
      <c r="I3554" s="36"/>
    </row>
    <row r="3555" spans="3:9">
      <c r="C3555" s="36"/>
      <c r="D3555" s="36"/>
      <c r="E3555" s="36"/>
      <c r="F3555" s="36"/>
      <c r="G3555" s="36"/>
      <c r="H3555" s="36"/>
      <c r="I3555" s="36"/>
    </row>
    <row r="3556" spans="3:9">
      <c r="C3556" s="36"/>
      <c r="D3556" s="36"/>
      <c r="E3556" s="36"/>
      <c r="F3556" s="36"/>
      <c r="G3556" s="36"/>
      <c r="H3556" s="36"/>
      <c r="I3556" s="36"/>
    </row>
    <row r="3557" spans="3:9">
      <c r="C3557" s="36"/>
      <c r="D3557" s="36"/>
      <c r="E3557" s="36"/>
      <c r="F3557" s="36"/>
      <c r="G3557" s="36"/>
      <c r="H3557" s="36"/>
      <c r="I3557" s="36"/>
    </row>
    <row r="3558" spans="3:9">
      <c r="C3558" s="36"/>
      <c r="D3558" s="36"/>
      <c r="E3558" s="36"/>
      <c r="F3558" s="36"/>
      <c r="G3558" s="36"/>
      <c r="H3558" s="36"/>
      <c r="I3558" s="36"/>
    </row>
    <row r="3559" spans="3:9">
      <c r="C3559" s="36"/>
      <c r="D3559" s="36"/>
      <c r="E3559" s="36"/>
      <c r="F3559" s="36"/>
      <c r="G3559" s="36"/>
      <c r="H3559" s="36"/>
      <c r="I3559" s="36"/>
    </row>
    <row r="3560" spans="3:9">
      <c r="C3560" s="36"/>
      <c r="D3560" s="36"/>
      <c r="E3560" s="36"/>
      <c r="F3560" s="36"/>
      <c r="G3560" s="36"/>
      <c r="H3560" s="36"/>
      <c r="I3560" s="36"/>
    </row>
    <row r="3561" spans="3:9">
      <c r="C3561" s="36"/>
      <c r="D3561" s="36"/>
      <c r="E3561" s="36"/>
      <c r="F3561" s="36"/>
      <c r="G3561" s="36"/>
      <c r="H3561" s="36"/>
      <c r="I3561" s="36"/>
    </row>
    <row r="3562" spans="3:9">
      <c r="C3562" s="36"/>
      <c r="D3562" s="36"/>
      <c r="E3562" s="36"/>
      <c r="F3562" s="36"/>
      <c r="G3562" s="36"/>
      <c r="H3562" s="36"/>
      <c r="I3562" s="36"/>
    </row>
    <row r="3563" spans="3:9">
      <c r="C3563" s="36"/>
      <c r="D3563" s="36"/>
      <c r="E3563" s="36"/>
      <c r="F3563" s="36"/>
      <c r="G3563" s="36"/>
      <c r="H3563" s="36"/>
      <c r="I3563" s="36"/>
    </row>
    <row r="3565" spans="2:9">
      <c r="B3565" s="35" t="s">
        <v>1522</v>
      </c>
      <c r="C3565" s="36"/>
      <c r="D3565" s="36"/>
      <c r="E3565" s="36"/>
      <c r="F3565" s="36"/>
      <c r="G3565" s="36"/>
      <c r="H3565" s="36"/>
      <c r="I3565" s="36"/>
    </row>
    <row r="3566" spans="3:9">
      <c r="C3566" s="36"/>
      <c r="D3566" s="36"/>
      <c r="E3566" s="36"/>
      <c r="F3566" s="36"/>
      <c r="G3566" s="36"/>
      <c r="H3566" s="36"/>
      <c r="I3566" s="36"/>
    </row>
    <row r="3567" spans="3:9">
      <c r="C3567" s="36"/>
      <c r="D3567" s="36"/>
      <c r="E3567" s="36"/>
      <c r="F3567" s="36"/>
      <c r="G3567" s="36"/>
      <c r="H3567" s="36"/>
      <c r="I3567" s="36"/>
    </row>
    <row r="3568" spans="3:9">
      <c r="C3568" s="36"/>
      <c r="D3568" s="36"/>
      <c r="E3568" s="36"/>
      <c r="F3568" s="36"/>
      <c r="G3568" s="36"/>
      <c r="H3568" s="36"/>
      <c r="I3568" s="36"/>
    </row>
    <row r="3569" spans="3:9">
      <c r="C3569" s="36"/>
      <c r="D3569" s="36"/>
      <c r="E3569" s="36"/>
      <c r="F3569" s="36"/>
      <c r="G3569" s="36"/>
      <c r="H3569" s="36"/>
      <c r="I3569" s="36"/>
    </row>
    <row r="3570" spans="3:9">
      <c r="C3570" s="36"/>
      <c r="D3570" s="36"/>
      <c r="E3570" s="36"/>
      <c r="F3570" s="36"/>
      <c r="G3570" s="36"/>
      <c r="H3570" s="36"/>
      <c r="I3570" s="36"/>
    </row>
    <row r="3571" spans="3:9">
      <c r="C3571" s="36"/>
      <c r="D3571" s="36"/>
      <c r="E3571" s="36"/>
      <c r="F3571" s="36"/>
      <c r="G3571" s="36"/>
      <c r="H3571" s="36"/>
      <c r="I3571" s="36"/>
    </row>
    <row r="3572" spans="3:9">
      <c r="C3572" s="36"/>
      <c r="D3572" s="36"/>
      <c r="E3572" s="36"/>
      <c r="F3572" s="36"/>
      <c r="G3572" s="36"/>
      <c r="H3572" s="36"/>
      <c r="I3572" s="36"/>
    </row>
    <row r="3573" spans="3:9">
      <c r="C3573" s="36"/>
      <c r="D3573" s="36"/>
      <c r="E3573" s="36"/>
      <c r="F3573" s="36"/>
      <c r="G3573" s="36"/>
      <c r="H3573" s="36"/>
      <c r="I3573" s="36"/>
    </row>
    <row r="3574" spans="3:9">
      <c r="C3574" s="36"/>
      <c r="D3574" s="36"/>
      <c r="E3574" s="36"/>
      <c r="F3574" s="36"/>
      <c r="G3574" s="36"/>
      <c r="H3574" s="36"/>
      <c r="I3574" s="36"/>
    </row>
    <row r="3575" spans="3:9">
      <c r="C3575" s="36"/>
      <c r="D3575" s="36"/>
      <c r="E3575" s="36"/>
      <c r="F3575" s="36"/>
      <c r="G3575" s="36"/>
      <c r="H3575" s="36"/>
      <c r="I3575" s="36"/>
    </row>
    <row r="3577" spans="2:9">
      <c r="B3577" s="35" t="s">
        <v>1527</v>
      </c>
      <c r="C3577" s="36"/>
      <c r="D3577" s="36"/>
      <c r="E3577" s="36"/>
      <c r="F3577" s="36"/>
      <c r="G3577" s="36"/>
      <c r="H3577" s="36"/>
      <c r="I3577" s="36"/>
    </row>
    <row r="3578" spans="3:9">
      <c r="C3578" s="36"/>
      <c r="D3578" s="36"/>
      <c r="E3578" s="36"/>
      <c r="F3578" s="36"/>
      <c r="G3578" s="36"/>
      <c r="H3578" s="36"/>
      <c r="I3578" s="36"/>
    </row>
    <row r="3579" spans="3:9">
      <c r="C3579" s="36"/>
      <c r="D3579" s="36"/>
      <c r="E3579" s="36"/>
      <c r="F3579" s="36"/>
      <c r="G3579" s="36"/>
      <c r="H3579" s="36"/>
      <c r="I3579" s="36"/>
    </row>
    <row r="3580" spans="3:9">
      <c r="C3580" s="36"/>
      <c r="D3580" s="36"/>
      <c r="E3580" s="36"/>
      <c r="F3580" s="36"/>
      <c r="G3580" s="36"/>
      <c r="H3580" s="36"/>
      <c r="I3580" s="36"/>
    </row>
    <row r="3581" spans="3:9">
      <c r="C3581" s="36"/>
      <c r="D3581" s="36"/>
      <c r="E3581" s="36"/>
      <c r="F3581" s="36"/>
      <c r="G3581" s="36"/>
      <c r="H3581" s="36"/>
      <c r="I3581" s="36"/>
    </row>
    <row r="3582" spans="3:9">
      <c r="C3582" s="36"/>
      <c r="D3582" s="36"/>
      <c r="E3582" s="36"/>
      <c r="F3582" s="36"/>
      <c r="G3582" s="36"/>
      <c r="H3582" s="36"/>
      <c r="I3582" s="36"/>
    </row>
    <row r="3583" spans="3:9">
      <c r="C3583" s="36"/>
      <c r="D3583" s="36"/>
      <c r="E3583" s="36"/>
      <c r="F3583" s="36"/>
      <c r="G3583" s="36"/>
      <c r="H3583" s="36"/>
      <c r="I3583" s="36"/>
    </row>
    <row r="3584" spans="3:9">
      <c r="C3584" s="36"/>
      <c r="D3584" s="36"/>
      <c r="E3584" s="36"/>
      <c r="F3584" s="36"/>
      <c r="G3584" s="36"/>
      <c r="H3584" s="36"/>
      <c r="I3584" s="36"/>
    </row>
    <row r="3585" spans="3:9">
      <c r="C3585" s="36"/>
      <c r="D3585" s="36"/>
      <c r="E3585" s="36"/>
      <c r="F3585" s="36"/>
      <c r="G3585" s="36"/>
      <c r="H3585" s="36"/>
      <c r="I3585" s="36"/>
    </row>
    <row r="3586" spans="3:9">
      <c r="C3586" s="36"/>
      <c r="D3586" s="36"/>
      <c r="E3586" s="36"/>
      <c r="F3586" s="36"/>
      <c r="G3586" s="36"/>
      <c r="H3586" s="36"/>
      <c r="I3586" s="36"/>
    </row>
    <row r="3587" spans="3:9">
      <c r="C3587" s="36"/>
      <c r="D3587" s="36"/>
      <c r="E3587" s="36"/>
      <c r="F3587" s="36"/>
      <c r="G3587" s="36"/>
      <c r="H3587" s="36"/>
      <c r="I3587" s="36"/>
    </row>
    <row r="3589" spans="2:9">
      <c r="B3589" s="35" t="s">
        <v>1530</v>
      </c>
      <c r="C3589" s="36"/>
      <c r="D3589" s="36"/>
      <c r="E3589" s="36"/>
      <c r="F3589" s="36"/>
      <c r="G3589" s="36"/>
      <c r="H3589" s="36"/>
      <c r="I3589" s="36"/>
    </row>
    <row r="3590" spans="3:9">
      <c r="C3590" s="36"/>
      <c r="D3590" s="36"/>
      <c r="E3590" s="36"/>
      <c r="F3590" s="36"/>
      <c r="G3590" s="36"/>
      <c r="H3590" s="36"/>
      <c r="I3590" s="36"/>
    </row>
    <row r="3591" spans="3:9">
      <c r="C3591" s="36"/>
      <c r="D3591" s="36"/>
      <c r="E3591" s="36"/>
      <c r="F3591" s="36"/>
      <c r="G3591" s="36"/>
      <c r="H3591" s="36"/>
      <c r="I3591" s="36"/>
    </row>
    <row r="3592" spans="3:9">
      <c r="C3592" s="36"/>
      <c r="D3592" s="36"/>
      <c r="E3592" s="36"/>
      <c r="F3592" s="36"/>
      <c r="G3592" s="36"/>
      <c r="H3592" s="36"/>
      <c r="I3592" s="36"/>
    </row>
    <row r="3593" spans="3:9">
      <c r="C3593" s="36"/>
      <c r="D3593" s="36"/>
      <c r="E3593" s="36"/>
      <c r="F3593" s="36"/>
      <c r="G3593" s="36"/>
      <c r="H3593" s="36"/>
      <c r="I3593" s="36"/>
    </row>
    <row r="3594" spans="3:9">
      <c r="C3594" s="36"/>
      <c r="D3594" s="36"/>
      <c r="E3594" s="36"/>
      <c r="F3594" s="36"/>
      <c r="G3594" s="36"/>
      <c r="H3594" s="36"/>
      <c r="I3594" s="36"/>
    </row>
    <row r="3595" spans="3:9">
      <c r="C3595" s="36"/>
      <c r="D3595" s="36"/>
      <c r="E3595" s="36"/>
      <c r="F3595" s="36"/>
      <c r="G3595" s="36"/>
      <c r="H3595" s="36"/>
      <c r="I3595" s="36"/>
    </row>
    <row r="3596" spans="3:9">
      <c r="C3596" s="36"/>
      <c r="D3596" s="36"/>
      <c r="E3596" s="36"/>
      <c r="F3596" s="36"/>
      <c r="G3596" s="36"/>
      <c r="H3596" s="36"/>
      <c r="I3596" s="36"/>
    </row>
    <row r="3597" spans="3:9">
      <c r="C3597" s="36"/>
      <c r="D3597" s="36"/>
      <c r="E3597" s="36"/>
      <c r="F3597" s="36"/>
      <c r="G3597" s="36"/>
      <c r="H3597" s="36"/>
      <c r="I3597" s="36"/>
    </row>
    <row r="3598" spans="3:9">
      <c r="C3598" s="36"/>
      <c r="D3598" s="36"/>
      <c r="E3598" s="36"/>
      <c r="F3598" s="36"/>
      <c r="G3598" s="36"/>
      <c r="H3598" s="36"/>
      <c r="I3598" s="36"/>
    </row>
    <row r="3599" spans="3:9">
      <c r="C3599" s="36"/>
      <c r="D3599" s="36"/>
      <c r="E3599" s="36"/>
      <c r="F3599" s="36"/>
      <c r="G3599" s="36"/>
      <c r="H3599" s="36"/>
      <c r="I3599" s="36"/>
    </row>
    <row r="3601" spans="2:9">
      <c r="B3601" s="35" t="s">
        <v>1534</v>
      </c>
      <c r="C3601" s="36"/>
      <c r="D3601" s="36"/>
      <c r="E3601" s="36"/>
      <c r="F3601" s="36"/>
      <c r="G3601" s="36"/>
      <c r="H3601" s="36"/>
      <c r="I3601" s="36"/>
    </row>
    <row r="3602" spans="3:9">
      <c r="C3602" s="36"/>
      <c r="D3602" s="36"/>
      <c r="E3602" s="36"/>
      <c r="F3602" s="36"/>
      <c r="G3602" s="36"/>
      <c r="H3602" s="36"/>
      <c r="I3602" s="36"/>
    </row>
    <row r="3603" spans="3:9">
      <c r="C3603" s="36"/>
      <c r="D3603" s="36"/>
      <c r="E3603" s="36"/>
      <c r="F3603" s="36"/>
      <c r="G3603" s="36"/>
      <c r="H3603" s="36"/>
      <c r="I3603" s="36"/>
    </row>
    <row r="3604" spans="3:9">
      <c r="C3604" s="36"/>
      <c r="D3604" s="36"/>
      <c r="E3604" s="36"/>
      <c r="F3604" s="36"/>
      <c r="G3604" s="36"/>
      <c r="H3604" s="36"/>
      <c r="I3604" s="36"/>
    </row>
    <row r="3605" spans="3:9">
      <c r="C3605" s="36"/>
      <c r="D3605" s="36"/>
      <c r="E3605" s="36"/>
      <c r="F3605" s="36"/>
      <c r="G3605" s="36"/>
      <c r="H3605" s="36"/>
      <c r="I3605" s="36"/>
    </row>
    <row r="3606" spans="3:9">
      <c r="C3606" s="36"/>
      <c r="D3606" s="36"/>
      <c r="E3606" s="36"/>
      <c r="F3606" s="36"/>
      <c r="G3606" s="36"/>
      <c r="H3606" s="36"/>
      <c r="I3606" s="36"/>
    </row>
    <row r="3607" spans="3:9">
      <c r="C3607" s="36"/>
      <c r="D3607" s="36"/>
      <c r="E3607" s="36"/>
      <c r="F3607" s="36"/>
      <c r="G3607" s="36"/>
      <c r="H3607" s="36"/>
      <c r="I3607" s="36"/>
    </row>
    <row r="3608" spans="3:9">
      <c r="C3608" s="36"/>
      <c r="D3608" s="36"/>
      <c r="E3608" s="36"/>
      <c r="F3608" s="36"/>
      <c r="G3608" s="36"/>
      <c r="H3608" s="36"/>
      <c r="I3608" s="36"/>
    </row>
    <row r="3609" spans="3:9">
      <c r="C3609" s="36"/>
      <c r="D3609" s="36"/>
      <c r="E3609" s="36"/>
      <c r="F3609" s="36"/>
      <c r="G3609" s="36"/>
      <c r="H3609" s="36"/>
      <c r="I3609" s="36"/>
    </row>
    <row r="3610" spans="3:9">
      <c r="C3610" s="36"/>
      <c r="D3610" s="36"/>
      <c r="E3610" s="36"/>
      <c r="F3610" s="36"/>
      <c r="G3610" s="36"/>
      <c r="H3610" s="36"/>
      <c r="I3610" s="36"/>
    </row>
    <row r="3611" spans="3:9">
      <c r="C3611" s="36"/>
      <c r="D3611" s="36"/>
      <c r="E3611" s="36"/>
      <c r="F3611" s="36"/>
      <c r="G3611" s="36"/>
      <c r="H3611" s="36"/>
      <c r="I3611" s="36"/>
    </row>
    <row r="3613" spans="2:9">
      <c r="B3613" s="35" t="s">
        <v>1537</v>
      </c>
      <c r="C3613" s="36"/>
      <c r="D3613" s="36"/>
      <c r="E3613" s="36"/>
      <c r="F3613" s="36"/>
      <c r="G3613" s="36"/>
      <c r="H3613" s="36"/>
      <c r="I3613" s="36"/>
    </row>
    <row r="3614" spans="3:9">
      <c r="C3614" s="36"/>
      <c r="D3614" s="36"/>
      <c r="E3614" s="36"/>
      <c r="F3614" s="36"/>
      <c r="G3614" s="36"/>
      <c r="H3614" s="36"/>
      <c r="I3614" s="36"/>
    </row>
    <row r="3615" spans="3:9">
      <c r="C3615" s="36"/>
      <c r="D3615" s="36"/>
      <c r="E3615" s="36"/>
      <c r="F3615" s="36"/>
      <c r="G3615" s="36"/>
      <c r="H3615" s="36"/>
      <c r="I3615" s="36"/>
    </row>
    <row r="3616" spans="3:9">
      <c r="C3616" s="36"/>
      <c r="D3616" s="36"/>
      <c r="E3616" s="36"/>
      <c r="F3616" s="36"/>
      <c r="G3616" s="36"/>
      <c r="H3616" s="36"/>
      <c r="I3616" s="36"/>
    </row>
    <row r="3617" spans="3:9">
      <c r="C3617" s="36"/>
      <c r="D3617" s="36"/>
      <c r="E3617" s="36"/>
      <c r="F3617" s="36"/>
      <c r="G3617" s="36"/>
      <c r="H3617" s="36"/>
      <c r="I3617" s="36"/>
    </row>
    <row r="3618" spans="3:9">
      <c r="C3618" s="36"/>
      <c r="D3618" s="36"/>
      <c r="E3618" s="36"/>
      <c r="F3618" s="36"/>
      <c r="G3618" s="36"/>
      <c r="H3618" s="36"/>
      <c r="I3618" s="36"/>
    </row>
    <row r="3619" spans="3:9">
      <c r="C3619" s="36"/>
      <c r="D3619" s="36"/>
      <c r="E3619" s="36"/>
      <c r="F3619" s="36"/>
      <c r="G3619" s="36"/>
      <c r="H3619" s="36"/>
      <c r="I3619" s="36"/>
    </row>
    <row r="3620" spans="3:9">
      <c r="C3620" s="36"/>
      <c r="D3620" s="36"/>
      <c r="E3620" s="36"/>
      <c r="F3620" s="36"/>
      <c r="G3620" s="36"/>
      <c r="H3620" s="36"/>
      <c r="I3620" s="36"/>
    </row>
    <row r="3621" spans="3:9">
      <c r="C3621" s="36"/>
      <c r="D3621" s="36"/>
      <c r="E3621" s="36"/>
      <c r="F3621" s="36"/>
      <c r="G3621" s="36"/>
      <c r="H3621" s="36"/>
      <c r="I3621" s="36"/>
    </row>
    <row r="3622" spans="3:9">
      <c r="C3622" s="36"/>
      <c r="D3622" s="36"/>
      <c r="E3622" s="36"/>
      <c r="F3622" s="36"/>
      <c r="G3622" s="36"/>
      <c r="H3622" s="36"/>
      <c r="I3622" s="36"/>
    </row>
    <row r="3623" spans="3:9">
      <c r="C3623" s="36"/>
      <c r="D3623" s="36"/>
      <c r="E3623" s="36"/>
      <c r="F3623" s="36"/>
      <c r="G3623" s="36"/>
      <c r="H3623" s="36"/>
      <c r="I3623" s="36"/>
    </row>
    <row r="3625" spans="2:9">
      <c r="B3625" s="35" t="s">
        <v>1540</v>
      </c>
      <c r="C3625" s="36"/>
      <c r="D3625" s="36"/>
      <c r="E3625" s="36"/>
      <c r="F3625" s="36"/>
      <c r="G3625" s="36"/>
      <c r="H3625" s="36"/>
      <c r="I3625" s="36"/>
    </row>
    <row r="3626" spans="3:9">
      <c r="C3626" s="36"/>
      <c r="D3626" s="36"/>
      <c r="E3626" s="36"/>
      <c r="F3626" s="36"/>
      <c r="G3626" s="36"/>
      <c r="H3626" s="36"/>
      <c r="I3626" s="36"/>
    </row>
    <row r="3627" spans="3:9">
      <c r="C3627" s="36"/>
      <c r="D3627" s="36"/>
      <c r="E3627" s="36"/>
      <c r="F3627" s="36"/>
      <c r="G3627" s="36"/>
      <c r="H3627" s="36"/>
      <c r="I3627" s="36"/>
    </row>
    <row r="3628" spans="3:9">
      <c r="C3628" s="36"/>
      <c r="D3628" s="36"/>
      <c r="E3628" s="36"/>
      <c r="F3628" s="36"/>
      <c r="G3628" s="36"/>
      <c r="H3628" s="36"/>
      <c r="I3628" s="36"/>
    </row>
    <row r="3629" spans="3:9">
      <c r="C3629" s="36"/>
      <c r="D3629" s="36"/>
      <c r="E3629" s="36"/>
      <c r="F3629" s="36"/>
      <c r="G3629" s="36"/>
      <c r="H3629" s="36"/>
      <c r="I3629" s="36"/>
    </row>
    <row r="3630" spans="3:9">
      <c r="C3630" s="36"/>
      <c r="D3630" s="36"/>
      <c r="E3630" s="36"/>
      <c r="F3630" s="36"/>
      <c r="G3630" s="36"/>
      <c r="H3630" s="36"/>
      <c r="I3630" s="36"/>
    </row>
    <row r="3631" spans="3:9">
      <c r="C3631" s="36"/>
      <c r="D3631" s="36"/>
      <c r="E3631" s="36"/>
      <c r="F3631" s="36"/>
      <c r="G3631" s="36"/>
      <c r="H3631" s="36"/>
      <c r="I3631" s="36"/>
    </row>
    <row r="3632" spans="3:9">
      <c r="C3632" s="36"/>
      <c r="D3632" s="36"/>
      <c r="E3632" s="36"/>
      <c r="F3632" s="36"/>
      <c r="G3632" s="36"/>
      <c r="H3632" s="36"/>
      <c r="I3632" s="36"/>
    </row>
    <row r="3633" spans="3:9">
      <c r="C3633" s="36"/>
      <c r="D3633" s="36"/>
      <c r="E3633" s="36"/>
      <c r="F3633" s="36"/>
      <c r="G3633" s="36"/>
      <c r="H3633" s="36"/>
      <c r="I3633" s="36"/>
    </row>
    <row r="3634" spans="3:9">
      <c r="C3634" s="36"/>
      <c r="D3634" s="36"/>
      <c r="E3634" s="36"/>
      <c r="F3634" s="36"/>
      <c r="G3634" s="36"/>
      <c r="H3634" s="36"/>
      <c r="I3634" s="36"/>
    </row>
    <row r="3635" spans="3:9">
      <c r="C3635" s="36"/>
      <c r="D3635" s="36"/>
      <c r="E3635" s="36"/>
      <c r="F3635" s="36"/>
      <c r="G3635" s="36"/>
      <c r="H3635" s="36"/>
      <c r="I3635" s="36"/>
    </row>
    <row r="3637" spans="2:9">
      <c r="B3637" s="35" t="s">
        <v>1543</v>
      </c>
      <c r="C3637" s="36"/>
      <c r="D3637" s="36"/>
      <c r="E3637" s="36"/>
      <c r="F3637" s="36"/>
      <c r="G3637" s="36"/>
      <c r="H3637" s="36"/>
      <c r="I3637" s="36"/>
    </row>
    <row r="3638" spans="3:9">
      <c r="C3638" s="36"/>
      <c r="D3638" s="36"/>
      <c r="E3638" s="36"/>
      <c r="F3638" s="36"/>
      <c r="G3638" s="36"/>
      <c r="H3638" s="36"/>
      <c r="I3638" s="36"/>
    </row>
    <row r="3639" spans="3:9">
      <c r="C3639" s="36"/>
      <c r="D3639" s="36"/>
      <c r="E3639" s="36"/>
      <c r="F3639" s="36"/>
      <c r="G3639" s="36"/>
      <c r="H3639" s="36"/>
      <c r="I3639" s="36"/>
    </row>
    <row r="3640" spans="3:9">
      <c r="C3640" s="36"/>
      <c r="D3640" s="36"/>
      <c r="E3640" s="36"/>
      <c r="F3640" s="36"/>
      <c r="G3640" s="36"/>
      <c r="H3640" s="36"/>
      <c r="I3640" s="36"/>
    </row>
    <row r="3641" spans="3:9">
      <c r="C3641" s="36"/>
      <c r="D3641" s="36"/>
      <c r="E3641" s="36"/>
      <c r="F3641" s="36"/>
      <c r="G3641" s="36"/>
      <c r="H3641" s="36"/>
      <c r="I3641" s="36"/>
    </row>
    <row r="3642" spans="3:9">
      <c r="C3642" s="36"/>
      <c r="D3642" s="36"/>
      <c r="E3642" s="36"/>
      <c r="F3642" s="36"/>
      <c r="G3642" s="36"/>
      <c r="H3642" s="36"/>
      <c r="I3642" s="36"/>
    </row>
    <row r="3643" spans="3:9">
      <c r="C3643" s="36"/>
      <c r="D3643" s="36"/>
      <c r="E3643" s="36"/>
      <c r="F3643" s="36"/>
      <c r="G3643" s="36"/>
      <c r="H3643" s="36"/>
      <c r="I3643" s="36"/>
    </row>
    <row r="3644" spans="3:9">
      <c r="C3644" s="36"/>
      <c r="D3644" s="36"/>
      <c r="E3644" s="36"/>
      <c r="F3644" s="36"/>
      <c r="G3644" s="36"/>
      <c r="H3644" s="36"/>
      <c r="I3644" s="36"/>
    </row>
    <row r="3645" spans="3:9">
      <c r="C3645" s="36"/>
      <c r="D3645" s="36"/>
      <c r="E3645" s="36"/>
      <c r="F3645" s="36"/>
      <c r="G3645" s="36"/>
      <c r="H3645" s="36"/>
      <c r="I3645" s="36"/>
    </row>
    <row r="3646" spans="3:9">
      <c r="C3646" s="36"/>
      <c r="D3646" s="36"/>
      <c r="E3646" s="36"/>
      <c r="F3646" s="36"/>
      <c r="G3646" s="36"/>
      <c r="H3646" s="36"/>
      <c r="I3646" s="36"/>
    </row>
    <row r="3647" spans="3:9">
      <c r="C3647" s="36"/>
      <c r="D3647" s="36"/>
      <c r="E3647" s="36"/>
      <c r="F3647" s="36"/>
      <c r="G3647" s="36"/>
      <c r="H3647" s="36"/>
      <c r="I3647" s="36"/>
    </row>
    <row r="3649" spans="2:9">
      <c r="B3649" s="35" t="s">
        <v>1545</v>
      </c>
      <c r="C3649" s="36"/>
      <c r="D3649" s="36"/>
      <c r="E3649" s="36"/>
      <c r="F3649" s="36"/>
      <c r="G3649" s="36"/>
      <c r="H3649" s="36"/>
      <c r="I3649" s="36"/>
    </row>
    <row r="3650" spans="3:9">
      <c r="C3650" s="36"/>
      <c r="D3650" s="36"/>
      <c r="E3650" s="36"/>
      <c r="F3650" s="36"/>
      <c r="G3650" s="36"/>
      <c r="H3650" s="36"/>
      <c r="I3650" s="36"/>
    </row>
    <row r="3651" spans="3:9">
      <c r="C3651" s="36"/>
      <c r="D3651" s="36"/>
      <c r="E3651" s="36"/>
      <c r="F3651" s="36"/>
      <c r="G3651" s="36"/>
      <c r="H3651" s="36"/>
      <c r="I3651" s="36"/>
    </row>
    <row r="3652" spans="3:9">
      <c r="C3652" s="36"/>
      <c r="D3652" s="36"/>
      <c r="E3652" s="36"/>
      <c r="F3652" s="36"/>
      <c r="G3652" s="36"/>
      <c r="H3652" s="36"/>
      <c r="I3652" s="36"/>
    </row>
    <row r="3653" spans="3:9">
      <c r="C3653" s="36"/>
      <c r="D3653" s="36"/>
      <c r="E3653" s="36"/>
      <c r="F3653" s="36"/>
      <c r="G3653" s="36"/>
      <c r="H3653" s="36"/>
      <c r="I3653" s="36"/>
    </row>
    <row r="3654" spans="3:9">
      <c r="C3654" s="36"/>
      <c r="D3654" s="36"/>
      <c r="E3654" s="36"/>
      <c r="F3654" s="36"/>
      <c r="G3654" s="36"/>
      <c r="H3654" s="36"/>
      <c r="I3654" s="36"/>
    </row>
    <row r="3655" spans="3:9">
      <c r="C3655" s="36"/>
      <c r="D3655" s="36"/>
      <c r="E3655" s="36"/>
      <c r="F3655" s="36"/>
      <c r="G3655" s="36"/>
      <c r="H3655" s="36"/>
      <c r="I3655" s="36"/>
    </row>
    <row r="3656" spans="3:9">
      <c r="C3656" s="36"/>
      <c r="D3656" s="36"/>
      <c r="E3656" s="36"/>
      <c r="F3656" s="36"/>
      <c r="G3656" s="36"/>
      <c r="H3656" s="36"/>
      <c r="I3656" s="36"/>
    </row>
    <row r="3657" spans="3:9">
      <c r="C3657" s="36"/>
      <c r="D3657" s="36"/>
      <c r="E3657" s="36"/>
      <c r="F3657" s="36"/>
      <c r="G3657" s="36"/>
      <c r="H3657" s="36"/>
      <c r="I3657" s="36"/>
    </row>
    <row r="3658" spans="3:9">
      <c r="C3658" s="36"/>
      <c r="D3658" s="36"/>
      <c r="E3658" s="36"/>
      <c r="F3658" s="36"/>
      <c r="G3658" s="36"/>
      <c r="H3658" s="36"/>
      <c r="I3658" s="36"/>
    </row>
    <row r="3659" spans="3:9">
      <c r="C3659" s="36"/>
      <c r="D3659" s="36"/>
      <c r="E3659" s="36"/>
      <c r="F3659" s="36"/>
      <c r="G3659" s="36"/>
      <c r="H3659" s="36"/>
      <c r="I3659" s="36"/>
    </row>
    <row r="3661" spans="2:9">
      <c r="B3661" s="35" t="s">
        <v>1553</v>
      </c>
      <c r="C3661" s="36"/>
      <c r="D3661" s="36"/>
      <c r="E3661" s="36"/>
      <c r="F3661" s="36"/>
      <c r="G3661" s="36"/>
      <c r="H3661" s="36"/>
      <c r="I3661" s="36"/>
    </row>
    <row r="3662" spans="3:9">
      <c r="C3662" s="36"/>
      <c r="D3662" s="36"/>
      <c r="E3662" s="36"/>
      <c r="F3662" s="36"/>
      <c r="G3662" s="36"/>
      <c r="H3662" s="36"/>
      <c r="I3662" s="36"/>
    </row>
    <row r="3663" spans="3:9">
      <c r="C3663" s="36"/>
      <c r="D3663" s="36"/>
      <c r="E3663" s="36"/>
      <c r="F3663" s="36"/>
      <c r="G3663" s="36"/>
      <c r="H3663" s="36"/>
      <c r="I3663" s="36"/>
    </row>
    <row r="3664" spans="3:9">
      <c r="C3664" s="36"/>
      <c r="D3664" s="36"/>
      <c r="E3664" s="36"/>
      <c r="F3664" s="36"/>
      <c r="G3664" s="36"/>
      <c r="H3664" s="36"/>
      <c r="I3664" s="36"/>
    </row>
    <row r="3665" spans="3:9">
      <c r="C3665" s="36"/>
      <c r="D3665" s="36"/>
      <c r="E3665" s="36"/>
      <c r="F3665" s="36"/>
      <c r="G3665" s="36"/>
      <c r="H3665" s="36"/>
      <c r="I3665" s="36"/>
    </row>
    <row r="3666" spans="3:9">
      <c r="C3666" s="36"/>
      <c r="D3666" s="36"/>
      <c r="E3666" s="36"/>
      <c r="F3666" s="36"/>
      <c r="G3666" s="36"/>
      <c r="H3666" s="36"/>
      <c r="I3666" s="36"/>
    </row>
    <row r="3667" spans="3:9">
      <c r="C3667" s="36"/>
      <c r="D3667" s="36"/>
      <c r="E3667" s="36"/>
      <c r="F3667" s="36"/>
      <c r="G3667" s="36"/>
      <c r="H3667" s="36"/>
      <c r="I3667" s="36"/>
    </row>
    <row r="3668" spans="3:9">
      <c r="C3668" s="36"/>
      <c r="D3668" s="36"/>
      <c r="E3668" s="36"/>
      <c r="F3668" s="36"/>
      <c r="G3668" s="36"/>
      <c r="H3668" s="36"/>
      <c r="I3668" s="36"/>
    </row>
    <row r="3669" spans="3:9">
      <c r="C3669" s="36"/>
      <c r="D3669" s="36"/>
      <c r="E3669" s="36"/>
      <c r="F3669" s="36"/>
      <c r="G3669" s="36"/>
      <c r="H3669" s="36"/>
      <c r="I3669" s="36"/>
    </row>
    <row r="3670" spans="3:9">
      <c r="C3670" s="36"/>
      <c r="D3670" s="36"/>
      <c r="E3670" s="36"/>
      <c r="F3670" s="36"/>
      <c r="G3670" s="36"/>
      <c r="H3670" s="36"/>
      <c r="I3670" s="36"/>
    </row>
    <row r="3671" spans="3:9">
      <c r="C3671" s="36"/>
      <c r="D3671" s="36"/>
      <c r="E3671" s="36"/>
      <c r="F3671" s="36"/>
      <c r="G3671" s="36"/>
      <c r="H3671" s="36"/>
      <c r="I3671" s="36"/>
    </row>
    <row r="3673" spans="2:9">
      <c r="B3673" s="35" t="s">
        <v>1560</v>
      </c>
      <c r="C3673" s="36"/>
      <c r="D3673" s="36"/>
      <c r="E3673" s="36"/>
      <c r="F3673" s="36"/>
      <c r="G3673" s="36"/>
      <c r="H3673" s="36"/>
      <c r="I3673" s="36"/>
    </row>
    <row r="3674" spans="3:9">
      <c r="C3674" s="36"/>
      <c r="D3674" s="36"/>
      <c r="E3674" s="36"/>
      <c r="F3674" s="36"/>
      <c r="G3674" s="36"/>
      <c r="H3674" s="36"/>
      <c r="I3674" s="36"/>
    </row>
    <row r="3675" spans="3:9">
      <c r="C3675" s="36"/>
      <c r="D3675" s="36"/>
      <c r="E3675" s="36"/>
      <c r="F3675" s="36"/>
      <c r="G3675" s="36"/>
      <c r="H3675" s="36"/>
      <c r="I3675" s="36"/>
    </row>
    <row r="3676" spans="3:9">
      <c r="C3676" s="36"/>
      <c r="D3676" s="36"/>
      <c r="E3676" s="36"/>
      <c r="F3676" s="36"/>
      <c r="G3676" s="36"/>
      <c r="H3676" s="36"/>
      <c r="I3676" s="36"/>
    </row>
    <row r="3677" spans="3:9">
      <c r="C3677" s="36"/>
      <c r="D3677" s="36"/>
      <c r="E3677" s="36"/>
      <c r="F3677" s="36"/>
      <c r="G3677" s="36"/>
      <c r="H3677" s="36"/>
      <c r="I3677" s="36"/>
    </row>
    <row r="3678" spans="3:9">
      <c r="C3678" s="36"/>
      <c r="D3678" s="36"/>
      <c r="E3678" s="36"/>
      <c r="F3678" s="36"/>
      <c r="G3678" s="36"/>
      <c r="H3678" s="36"/>
      <c r="I3678" s="36"/>
    </row>
    <row r="3679" spans="3:9">
      <c r="C3679" s="36"/>
      <c r="D3679" s="36"/>
      <c r="E3679" s="36"/>
      <c r="F3679" s="36"/>
      <c r="G3679" s="36"/>
      <c r="H3679" s="36"/>
      <c r="I3679" s="36"/>
    </row>
    <row r="3680" spans="3:9">
      <c r="C3680" s="36"/>
      <c r="D3680" s="36"/>
      <c r="E3680" s="36"/>
      <c r="F3680" s="36"/>
      <c r="G3680" s="36"/>
      <c r="H3680" s="36"/>
      <c r="I3680" s="36"/>
    </row>
    <row r="3681" spans="3:9">
      <c r="C3681" s="36"/>
      <c r="D3681" s="36"/>
      <c r="E3681" s="36"/>
      <c r="F3681" s="36"/>
      <c r="G3681" s="36"/>
      <c r="H3681" s="36"/>
      <c r="I3681" s="36"/>
    </row>
    <row r="3682" spans="3:9">
      <c r="C3682" s="36"/>
      <c r="D3682" s="36"/>
      <c r="E3682" s="36"/>
      <c r="F3682" s="36"/>
      <c r="G3682" s="36"/>
      <c r="H3682" s="36"/>
      <c r="I3682" s="36"/>
    </row>
    <row r="3683" spans="3:9">
      <c r="C3683" s="36"/>
      <c r="D3683" s="36"/>
      <c r="E3683" s="36"/>
      <c r="F3683" s="36"/>
      <c r="G3683" s="36"/>
      <c r="H3683" s="36"/>
      <c r="I3683" s="36"/>
    </row>
    <row r="3685" spans="2:9">
      <c r="B3685" s="35" t="s">
        <v>1566</v>
      </c>
      <c r="C3685" s="36"/>
      <c r="D3685" s="36"/>
      <c r="E3685" s="36"/>
      <c r="F3685" s="36"/>
      <c r="G3685" s="36"/>
      <c r="H3685" s="36"/>
      <c r="I3685" s="36"/>
    </row>
    <row r="3686" spans="3:9">
      <c r="C3686" s="36"/>
      <c r="D3686" s="36"/>
      <c r="E3686" s="36"/>
      <c r="F3686" s="36"/>
      <c r="G3686" s="36"/>
      <c r="H3686" s="36"/>
      <c r="I3686" s="36"/>
    </row>
    <row r="3687" spans="3:9">
      <c r="C3687" s="36"/>
      <c r="D3687" s="36"/>
      <c r="E3687" s="36"/>
      <c r="F3687" s="36"/>
      <c r="G3687" s="36"/>
      <c r="H3687" s="36"/>
      <c r="I3687" s="36"/>
    </row>
    <row r="3688" spans="3:9">
      <c r="C3688" s="36"/>
      <c r="D3688" s="36"/>
      <c r="E3688" s="36"/>
      <c r="F3688" s="36"/>
      <c r="G3688" s="36"/>
      <c r="H3688" s="36"/>
      <c r="I3688" s="36"/>
    </row>
    <row r="3689" spans="3:9">
      <c r="C3689" s="36"/>
      <c r="D3689" s="36"/>
      <c r="E3689" s="36"/>
      <c r="F3689" s="36"/>
      <c r="G3689" s="36"/>
      <c r="H3689" s="36"/>
      <c r="I3689" s="36"/>
    </row>
    <row r="3690" spans="3:9">
      <c r="C3690" s="36"/>
      <c r="D3690" s="36"/>
      <c r="E3690" s="36"/>
      <c r="F3690" s="36"/>
      <c r="G3690" s="36"/>
      <c r="H3690" s="36"/>
      <c r="I3690" s="36"/>
    </row>
    <row r="3691" spans="3:9">
      <c r="C3691" s="36"/>
      <c r="D3691" s="36"/>
      <c r="E3691" s="36"/>
      <c r="F3691" s="36"/>
      <c r="G3691" s="36"/>
      <c r="H3691" s="36"/>
      <c r="I3691" s="36"/>
    </row>
    <row r="3692" spans="3:9">
      <c r="C3692" s="36"/>
      <c r="D3692" s="36"/>
      <c r="E3692" s="36"/>
      <c r="F3692" s="36"/>
      <c r="G3692" s="36"/>
      <c r="H3692" s="36"/>
      <c r="I3692" s="36"/>
    </row>
    <row r="3693" spans="3:9">
      <c r="C3693" s="36"/>
      <c r="D3693" s="36"/>
      <c r="E3693" s="36"/>
      <c r="F3693" s="36"/>
      <c r="G3693" s="36"/>
      <c r="H3693" s="36"/>
      <c r="I3693" s="36"/>
    </row>
    <row r="3694" spans="3:9">
      <c r="C3694" s="36"/>
      <c r="D3694" s="36"/>
      <c r="E3694" s="36"/>
      <c r="F3694" s="36"/>
      <c r="G3694" s="36"/>
      <c r="H3694" s="36"/>
      <c r="I3694" s="36"/>
    </row>
    <row r="3695" spans="3:9">
      <c r="C3695" s="36"/>
      <c r="D3695" s="36"/>
      <c r="E3695" s="36"/>
      <c r="F3695" s="36"/>
      <c r="G3695" s="36"/>
      <c r="H3695" s="36"/>
      <c r="I3695" s="36"/>
    </row>
    <row r="3697" spans="2:9">
      <c r="B3697" s="35" t="s">
        <v>1573</v>
      </c>
      <c r="C3697" s="36"/>
      <c r="D3697" s="36"/>
      <c r="E3697" s="36"/>
      <c r="F3697" s="36"/>
      <c r="G3697" s="36"/>
      <c r="H3697" s="36"/>
      <c r="I3697" s="36"/>
    </row>
    <row r="3698" spans="3:9">
      <c r="C3698" s="36"/>
      <c r="D3698" s="36"/>
      <c r="E3698" s="36"/>
      <c r="F3698" s="36"/>
      <c r="G3698" s="36"/>
      <c r="H3698" s="36"/>
      <c r="I3698" s="36"/>
    </row>
    <row r="3699" spans="3:9">
      <c r="C3699" s="36"/>
      <c r="D3699" s="36"/>
      <c r="E3699" s="36"/>
      <c r="F3699" s="36"/>
      <c r="G3699" s="36"/>
      <c r="H3699" s="36"/>
      <c r="I3699" s="36"/>
    </row>
    <row r="3700" spans="3:9">
      <c r="C3700" s="36"/>
      <c r="D3700" s="36"/>
      <c r="E3700" s="36"/>
      <c r="F3700" s="36"/>
      <c r="G3700" s="36"/>
      <c r="H3700" s="36"/>
      <c r="I3700" s="36"/>
    </row>
    <row r="3701" spans="3:9">
      <c r="C3701" s="36"/>
      <c r="D3701" s="36"/>
      <c r="E3701" s="36"/>
      <c r="F3701" s="36"/>
      <c r="G3701" s="36"/>
      <c r="H3701" s="36"/>
      <c r="I3701" s="36"/>
    </row>
    <row r="3702" spans="3:9">
      <c r="C3702" s="36"/>
      <c r="D3702" s="36"/>
      <c r="E3702" s="36"/>
      <c r="F3702" s="36"/>
      <c r="G3702" s="36"/>
      <c r="H3702" s="36"/>
      <c r="I3702" s="36"/>
    </row>
    <row r="3703" spans="3:9">
      <c r="C3703" s="36"/>
      <c r="D3703" s="36"/>
      <c r="E3703" s="36"/>
      <c r="F3703" s="36"/>
      <c r="G3703" s="36"/>
      <c r="H3703" s="36"/>
      <c r="I3703" s="36"/>
    </row>
    <row r="3704" spans="3:9">
      <c r="C3704" s="36"/>
      <c r="D3704" s="36"/>
      <c r="E3704" s="36"/>
      <c r="F3704" s="36"/>
      <c r="G3704" s="36"/>
      <c r="H3704" s="36"/>
      <c r="I3704" s="36"/>
    </row>
    <row r="3705" spans="3:9">
      <c r="C3705" s="36"/>
      <c r="D3705" s="36"/>
      <c r="E3705" s="36"/>
      <c r="F3705" s="36"/>
      <c r="G3705" s="36"/>
      <c r="H3705" s="36"/>
      <c r="I3705" s="36"/>
    </row>
    <row r="3706" spans="3:9">
      <c r="C3706" s="36"/>
      <c r="D3706" s="36"/>
      <c r="E3706" s="36"/>
      <c r="F3706" s="36"/>
      <c r="G3706" s="36"/>
      <c r="H3706" s="36"/>
      <c r="I3706" s="36"/>
    </row>
    <row r="3707" spans="3:9">
      <c r="C3707" s="36"/>
      <c r="D3707" s="36"/>
      <c r="E3707" s="36"/>
      <c r="F3707" s="36"/>
      <c r="G3707" s="36"/>
      <c r="H3707" s="36"/>
      <c r="I3707" s="36"/>
    </row>
    <row r="3709" spans="2:9">
      <c r="B3709" s="35" t="s">
        <v>1579</v>
      </c>
      <c r="C3709" s="36"/>
      <c r="D3709" s="36"/>
      <c r="E3709" s="36"/>
      <c r="F3709" s="36"/>
      <c r="G3709" s="36"/>
      <c r="H3709" s="36"/>
      <c r="I3709" s="36"/>
    </row>
    <row r="3710" spans="3:9">
      <c r="C3710" s="36"/>
      <c r="D3710" s="36"/>
      <c r="E3710" s="36"/>
      <c r="F3710" s="36"/>
      <c r="G3710" s="36"/>
      <c r="H3710" s="36"/>
      <c r="I3710" s="36"/>
    </row>
    <row r="3711" spans="3:9">
      <c r="C3711" s="36"/>
      <c r="D3711" s="36"/>
      <c r="E3711" s="36"/>
      <c r="F3711" s="36"/>
      <c r="G3711" s="36"/>
      <c r="H3711" s="36"/>
      <c r="I3711" s="36"/>
    </row>
    <row r="3712" spans="3:9">
      <c r="C3712" s="36"/>
      <c r="D3712" s="36"/>
      <c r="E3712" s="36"/>
      <c r="F3712" s="36"/>
      <c r="G3712" s="36"/>
      <c r="H3712" s="36"/>
      <c r="I3712" s="36"/>
    </row>
    <row r="3713" spans="3:9">
      <c r="C3713" s="36"/>
      <c r="D3713" s="36"/>
      <c r="E3713" s="36"/>
      <c r="F3713" s="36"/>
      <c r="G3713" s="36"/>
      <c r="H3713" s="36"/>
      <c r="I3713" s="36"/>
    </row>
    <row r="3714" spans="3:9">
      <c r="C3714" s="36"/>
      <c r="D3714" s="36"/>
      <c r="E3714" s="36"/>
      <c r="F3714" s="36"/>
      <c r="G3714" s="36"/>
      <c r="H3714" s="36"/>
      <c r="I3714" s="36"/>
    </row>
    <row r="3715" spans="3:9">
      <c r="C3715" s="36"/>
      <c r="D3715" s="36"/>
      <c r="E3715" s="36"/>
      <c r="F3715" s="36"/>
      <c r="G3715" s="36"/>
      <c r="H3715" s="36"/>
      <c r="I3715" s="36"/>
    </row>
    <row r="3716" spans="3:9">
      <c r="C3716" s="36"/>
      <c r="D3716" s="36"/>
      <c r="E3716" s="36"/>
      <c r="F3716" s="36"/>
      <c r="G3716" s="36"/>
      <c r="H3716" s="36"/>
      <c r="I3716" s="36"/>
    </row>
    <row r="3717" spans="3:9">
      <c r="C3717" s="36"/>
      <c r="D3717" s="36"/>
      <c r="E3717" s="36"/>
      <c r="F3717" s="36"/>
      <c r="G3717" s="36"/>
      <c r="H3717" s="36"/>
      <c r="I3717" s="36"/>
    </row>
    <row r="3718" spans="3:9">
      <c r="C3718" s="36"/>
      <c r="D3718" s="36"/>
      <c r="E3718" s="36"/>
      <c r="F3718" s="36"/>
      <c r="G3718" s="36"/>
      <c r="H3718" s="36"/>
      <c r="I3718" s="36"/>
    </row>
    <row r="3719" spans="3:9">
      <c r="C3719" s="36"/>
      <c r="D3719" s="36"/>
      <c r="E3719" s="36"/>
      <c r="F3719" s="36"/>
      <c r="G3719" s="36"/>
      <c r="H3719" s="36"/>
      <c r="I3719" s="36"/>
    </row>
    <row r="3721" spans="2:9">
      <c r="B3721" s="35" t="s">
        <v>2358</v>
      </c>
      <c r="C3721" s="36" t="str">
        <f t="shared" ref="C3721" si="27">_xlfn.DISPIMG("图片 398",1)</f>
        <v>=DISPIMG("图片 398",1)</v>
      </c>
      <c r="D3721" s="36"/>
      <c r="E3721" s="36"/>
      <c r="F3721" s="36"/>
      <c r="G3721" s="36"/>
      <c r="H3721" s="36"/>
      <c r="I3721" s="36"/>
    </row>
    <row r="3722" spans="3:9">
      <c r="C3722" s="36"/>
      <c r="D3722" s="36"/>
      <c r="E3722" s="36"/>
      <c r="F3722" s="36"/>
      <c r="G3722" s="36"/>
      <c r="H3722" s="36"/>
      <c r="I3722" s="36"/>
    </row>
    <row r="3723" spans="3:9">
      <c r="C3723" s="36"/>
      <c r="D3723" s="36"/>
      <c r="E3723" s="36"/>
      <c r="F3723" s="36"/>
      <c r="G3723" s="36"/>
      <c r="H3723" s="36"/>
      <c r="I3723" s="36"/>
    </row>
    <row r="3724" spans="3:9">
      <c r="C3724" s="36"/>
      <c r="D3724" s="36"/>
      <c r="E3724" s="36"/>
      <c r="F3724" s="36"/>
      <c r="G3724" s="36"/>
      <c r="H3724" s="36"/>
      <c r="I3724" s="36"/>
    </row>
    <row r="3725" spans="3:9">
      <c r="C3725" s="36"/>
      <c r="D3725" s="36"/>
      <c r="E3725" s="36"/>
      <c r="F3725" s="36"/>
      <c r="G3725" s="36"/>
      <c r="H3725" s="36"/>
      <c r="I3725" s="36"/>
    </row>
    <row r="3726" spans="3:9">
      <c r="C3726" s="36"/>
      <c r="D3726" s="36"/>
      <c r="E3726" s="36"/>
      <c r="F3726" s="36"/>
      <c r="G3726" s="36"/>
      <c r="H3726" s="36"/>
      <c r="I3726" s="36"/>
    </row>
    <row r="3727" spans="3:9">
      <c r="C3727" s="36"/>
      <c r="D3727" s="36"/>
      <c r="E3727" s="36"/>
      <c r="F3727" s="36"/>
      <c r="G3727" s="36"/>
      <c r="H3727" s="36"/>
      <c r="I3727" s="36"/>
    </row>
    <row r="3728" spans="3:9">
      <c r="C3728" s="36"/>
      <c r="D3728" s="36"/>
      <c r="E3728" s="36"/>
      <c r="F3728" s="36"/>
      <c r="G3728" s="36"/>
      <c r="H3728" s="36"/>
      <c r="I3728" s="36"/>
    </row>
    <row r="3729" spans="3:9">
      <c r="C3729" s="36"/>
      <c r="D3729" s="36"/>
      <c r="E3729" s="36"/>
      <c r="F3729" s="36"/>
      <c r="G3729" s="36"/>
      <c r="H3729" s="36"/>
      <c r="I3729" s="36"/>
    </row>
    <row r="3730" spans="3:9">
      <c r="C3730" s="36"/>
      <c r="D3730" s="36"/>
      <c r="E3730" s="36"/>
      <c r="F3730" s="36"/>
      <c r="G3730" s="36"/>
      <c r="H3730" s="36"/>
      <c r="I3730" s="36"/>
    </row>
    <row r="3731" spans="3:9">
      <c r="C3731" s="36"/>
      <c r="D3731" s="36"/>
      <c r="E3731" s="36"/>
      <c r="F3731" s="36"/>
      <c r="G3731" s="36"/>
      <c r="H3731" s="36"/>
      <c r="I3731" s="36"/>
    </row>
    <row r="3733" spans="2:9">
      <c r="B3733" s="35" t="s">
        <v>1594</v>
      </c>
      <c r="C3733" s="36"/>
      <c r="D3733" s="36"/>
      <c r="E3733" s="36"/>
      <c r="F3733" s="36"/>
      <c r="G3733" s="36"/>
      <c r="H3733" s="36"/>
      <c r="I3733" s="36"/>
    </row>
    <row r="3734" spans="3:9">
      <c r="C3734" s="36"/>
      <c r="D3734" s="36"/>
      <c r="E3734" s="36"/>
      <c r="F3734" s="36"/>
      <c r="G3734" s="36"/>
      <c r="H3734" s="36"/>
      <c r="I3734" s="36"/>
    </row>
    <row r="3735" spans="3:9">
      <c r="C3735" s="36"/>
      <c r="D3735" s="36"/>
      <c r="E3735" s="36"/>
      <c r="F3735" s="36"/>
      <c r="G3735" s="36"/>
      <c r="H3735" s="36"/>
      <c r="I3735" s="36"/>
    </row>
    <row r="3736" spans="3:9">
      <c r="C3736" s="36"/>
      <c r="D3736" s="36"/>
      <c r="E3736" s="36"/>
      <c r="F3736" s="36"/>
      <c r="G3736" s="36"/>
      <c r="H3736" s="36"/>
      <c r="I3736" s="36"/>
    </row>
    <row r="3737" spans="3:9">
      <c r="C3737" s="36"/>
      <c r="D3737" s="36"/>
      <c r="E3737" s="36"/>
      <c r="F3737" s="36"/>
      <c r="G3737" s="36"/>
      <c r="H3737" s="36"/>
      <c r="I3737" s="36"/>
    </row>
    <row r="3738" spans="3:9">
      <c r="C3738" s="36"/>
      <c r="D3738" s="36"/>
      <c r="E3738" s="36"/>
      <c r="F3738" s="36"/>
      <c r="G3738" s="36"/>
      <c r="H3738" s="36"/>
      <c r="I3738" s="36"/>
    </row>
    <row r="3739" spans="3:9">
      <c r="C3739" s="36"/>
      <c r="D3739" s="36"/>
      <c r="E3739" s="36"/>
      <c r="F3739" s="36"/>
      <c r="G3739" s="36"/>
      <c r="H3739" s="36"/>
      <c r="I3739" s="36"/>
    </row>
    <row r="3740" spans="3:9">
      <c r="C3740" s="36"/>
      <c r="D3740" s="36"/>
      <c r="E3740" s="36"/>
      <c r="F3740" s="36"/>
      <c r="G3740" s="36"/>
      <c r="H3740" s="36"/>
      <c r="I3740" s="36"/>
    </row>
    <row r="3741" spans="3:9">
      <c r="C3741" s="36"/>
      <c r="D3741" s="36"/>
      <c r="E3741" s="36"/>
      <c r="F3741" s="36"/>
      <c r="G3741" s="36"/>
      <c r="H3741" s="36"/>
      <c r="I3741" s="36"/>
    </row>
    <row r="3742" spans="3:9">
      <c r="C3742" s="36"/>
      <c r="D3742" s="36"/>
      <c r="E3742" s="36"/>
      <c r="F3742" s="36"/>
      <c r="G3742" s="36"/>
      <c r="H3742" s="36"/>
      <c r="I3742" s="36"/>
    </row>
    <row r="3743" spans="3:9">
      <c r="C3743" s="36"/>
      <c r="D3743" s="36"/>
      <c r="E3743" s="36"/>
      <c r="F3743" s="36"/>
      <c r="G3743" s="36"/>
      <c r="H3743" s="36"/>
      <c r="I3743" s="36"/>
    </row>
    <row r="3745" spans="2:9">
      <c r="B3745" s="35" t="s">
        <v>1600</v>
      </c>
      <c r="C3745" s="36"/>
      <c r="D3745" s="36"/>
      <c r="E3745" s="36"/>
      <c r="F3745" s="36"/>
      <c r="G3745" s="36"/>
      <c r="H3745" s="36"/>
      <c r="I3745" s="36"/>
    </row>
    <row r="3746" spans="3:9">
      <c r="C3746" s="36"/>
      <c r="D3746" s="36"/>
      <c r="E3746" s="36"/>
      <c r="F3746" s="36"/>
      <c r="G3746" s="36"/>
      <c r="H3746" s="36"/>
      <c r="I3746" s="36"/>
    </row>
    <row r="3747" spans="3:9">
      <c r="C3747" s="36"/>
      <c r="D3747" s="36"/>
      <c r="E3747" s="36"/>
      <c r="F3747" s="36"/>
      <c r="G3747" s="36"/>
      <c r="H3747" s="36"/>
      <c r="I3747" s="36"/>
    </row>
    <row r="3748" spans="3:9">
      <c r="C3748" s="36"/>
      <c r="D3748" s="36"/>
      <c r="E3748" s="36"/>
      <c r="F3748" s="36"/>
      <c r="G3748" s="36"/>
      <c r="H3748" s="36"/>
      <c r="I3748" s="36"/>
    </row>
    <row r="3749" spans="3:9">
      <c r="C3749" s="36"/>
      <c r="D3749" s="36"/>
      <c r="E3749" s="36"/>
      <c r="F3749" s="36"/>
      <c r="G3749" s="36"/>
      <c r="H3749" s="36"/>
      <c r="I3749" s="36"/>
    </row>
    <row r="3750" spans="3:9">
      <c r="C3750" s="36"/>
      <c r="D3750" s="36"/>
      <c r="E3750" s="36"/>
      <c r="F3750" s="36"/>
      <c r="G3750" s="36"/>
      <c r="H3750" s="36"/>
      <c r="I3750" s="36"/>
    </row>
    <row r="3751" spans="3:9">
      <c r="C3751" s="36"/>
      <c r="D3751" s="36"/>
      <c r="E3751" s="36"/>
      <c r="F3751" s="36"/>
      <c r="G3751" s="36"/>
      <c r="H3751" s="36"/>
      <c r="I3751" s="36"/>
    </row>
    <row r="3752" spans="3:9">
      <c r="C3752" s="36"/>
      <c r="D3752" s="36"/>
      <c r="E3752" s="36"/>
      <c r="F3752" s="36"/>
      <c r="G3752" s="36"/>
      <c r="H3752" s="36"/>
      <c r="I3752" s="36"/>
    </row>
    <row r="3753" spans="3:9">
      <c r="C3753" s="36"/>
      <c r="D3753" s="36"/>
      <c r="E3753" s="36"/>
      <c r="F3753" s="36"/>
      <c r="G3753" s="36"/>
      <c r="H3753" s="36"/>
      <c r="I3753" s="36"/>
    </row>
    <row r="3754" spans="3:9">
      <c r="C3754" s="36"/>
      <c r="D3754" s="36"/>
      <c r="E3754" s="36"/>
      <c r="F3754" s="36"/>
      <c r="G3754" s="36"/>
      <c r="H3754" s="36"/>
      <c r="I3754" s="36"/>
    </row>
    <row r="3755" spans="3:9">
      <c r="C3755" s="36"/>
      <c r="D3755" s="36"/>
      <c r="E3755" s="36"/>
      <c r="F3755" s="36"/>
      <c r="G3755" s="36"/>
      <c r="H3755" s="36"/>
      <c r="I3755" s="36"/>
    </row>
    <row r="3757" spans="2:9">
      <c r="B3757" s="35" t="s">
        <v>1605</v>
      </c>
      <c r="C3757" s="36"/>
      <c r="D3757" s="36"/>
      <c r="E3757" s="36"/>
      <c r="F3757" s="36"/>
      <c r="G3757" s="36"/>
      <c r="H3757" s="36"/>
      <c r="I3757" s="36"/>
    </row>
    <row r="3758" spans="3:9">
      <c r="C3758" s="36"/>
      <c r="D3758" s="36"/>
      <c r="E3758" s="36"/>
      <c r="F3758" s="36"/>
      <c r="G3758" s="36"/>
      <c r="H3758" s="36"/>
      <c r="I3758" s="36"/>
    </row>
    <row r="3759" spans="3:9">
      <c r="C3759" s="36"/>
      <c r="D3759" s="36"/>
      <c r="E3759" s="36"/>
      <c r="F3759" s="36"/>
      <c r="G3759" s="36"/>
      <c r="H3759" s="36"/>
      <c r="I3759" s="36"/>
    </row>
    <row r="3760" spans="3:9">
      <c r="C3760" s="36"/>
      <c r="D3760" s="36"/>
      <c r="E3760" s="36"/>
      <c r="F3760" s="36"/>
      <c r="G3760" s="36"/>
      <c r="H3760" s="36"/>
      <c r="I3760" s="36"/>
    </row>
    <row r="3761" spans="3:9">
      <c r="C3761" s="36"/>
      <c r="D3761" s="36"/>
      <c r="E3761" s="36"/>
      <c r="F3761" s="36"/>
      <c r="G3761" s="36"/>
      <c r="H3761" s="36"/>
      <c r="I3761" s="36"/>
    </row>
    <row r="3762" spans="3:9">
      <c r="C3762" s="36"/>
      <c r="D3762" s="36"/>
      <c r="E3762" s="36"/>
      <c r="F3762" s="36"/>
      <c r="G3762" s="36"/>
      <c r="H3762" s="36"/>
      <c r="I3762" s="36"/>
    </row>
    <row r="3763" spans="3:9">
      <c r="C3763" s="36"/>
      <c r="D3763" s="36"/>
      <c r="E3763" s="36"/>
      <c r="F3763" s="36"/>
      <c r="G3763" s="36"/>
      <c r="H3763" s="36"/>
      <c r="I3763" s="36"/>
    </row>
    <row r="3764" spans="3:9">
      <c r="C3764" s="36"/>
      <c r="D3764" s="36"/>
      <c r="E3764" s="36"/>
      <c r="F3764" s="36"/>
      <c r="G3764" s="36"/>
      <c r="H3764" s="36"/>
      <c r="I3764" s="36"/>
    </row>
    <row r="3765" spans="3:9">
      <c r="C3765" s="36"/>
      <c r="D3765" s="36"/>
      <c r="E3765" s="36"/>
      <c r="F3765" s="36"/>
      <c r="G3765" s="36"/>
      <c r="H3765" s="36"/>
      <c r="I3765" s="36"/>
    </row>
    <row r="3766" spans="3:9">
      <c r="C3766" s="36"/>
      <c r="D3766" s="36"/>
      <c r="E3766" s="36"/>
      <c r="F3766" s="36"/>
      <c r="G3766" s="36"/>
      <c r="H3766" s="36"/>
      <c r="I3766" s="36"/>
    </row>
    <row r="3767" spans="3:9">
      <c r="C3767" s="36"/>
      <c r="D3767" s="36"/>
      <c r="E3767" s="36"/>
      <c r="F3767" s="36"/>
      <c r="G3767" s="36"/>
      <c r="H3767" s="36"/>
      <c r="I3767" s="36"/>
    </row>
    <row r="3769" spans="2:9">
      <c r="B3769" s="35" t="s">
        <v>1612</v>
      </c>
      <c r="C3769" s="36" t="str">
        <f t="shared" ref="C3769" si="28">_xlfn.DISPIMG("图片 406",1)</f>
        <v>=DISPIMG("图片 406",1)</v>
      </c>
      <c r="D3769" s="36"/>
      <c r="E3769" s="36"/>
      <c r="F3769" s="36"/>
      <c r="G3769" s="36"/>
      <c r="H3769" s="36"/>
      <c r="I3769" s="36"/>
    </row>
    <row r="3770" spans="3:9">
      <c r="C3770" s="36"/>
      <c r="D3770" s="36"/>
      <c r="E3770" s="36"/>
      <c r="F3770" s="36"/>
      <c r="G3770" s="36"/>
      <c r="H3770" s="36"/>
      <c r="I3770" s="36"/>
    </row>
    <row r="3771" spans="3:9">
      <c r="C3771" s="36"/>
      <c r="D3771" s="36"/>
      <c r="E3771" s="36"/>
      <c r="F3771" s="36"/>
      <c r="G3771" s="36"/>
      <c r="H3771" s="36"/>
      <c r="I3771" s="36"/>
    </row>
    <row r="3772" spans="3:9">
      <c r="C3772" s="36"/>
      <c r="D3772" s="36"/>
      <c r="E3772" s="36"/>
      <c r="F3772" s="36"/>
      <c r="G3772" s="36"/>
      <c r="H3772" s="36"/>
      <c r="I3772" s="36"/>
    </row>
    <row r="3773" spans="3:9">
      <c r="C3773" s="36"/>
      <c r="D3773" s="36"/>
      <c r="E3773" s="36"/>
      <c r="F3773" s="36"/>
      <c r="G3773" s="36"/>
      <c r="H3773" s="36"/>
      <c r="I3773" s="36"/>
    </row>
    <row r="3774" spans="3:9">
      <c r="C3774" s="36"/>
      <c r="D3774" s="36"/>
      <c r="E3774" s="36"/>
      <c r="F3774" s="36"/>
      <c r="G3774" s="36"/>
      <c r="H3774" s="36"/>
      <c r="I3774" s="36"/>
    </row>
    <row r="3775" spans="3:9">
      <c r="C3775" s="36"/>
      <c r="D3775" s="36"/>
      <c r="E3775" s="36"/>
      <c r="F3775" s="36"/>
      <c r="G3775" s="36"/>
      <c r="H3775" s="36"/>
      <c r="I3775" s="36"/>
    </row>
    <row r="3776" spans="3:9">
      <c r="C3776" s="36"/>
      <c r="D3776" s="36"/>
      <c r="E3776" s="36"/>
      <c r="F3776" s="36"/>
      <c r="G3776" s="36"/>
      <c r="H3776" s="36"/>
      <c r="I3776" s="36"/>
    </row>
    <row r="3777" spans="3:9">
      <c r="C3777" s="36"/>
      <c r="D3777" s="36"/>
      <c r="E3777" s="36"/>
      <c r="F3777" s="36"/>
      <c r="G3777" s="36"/>
      <c r="H3777" s="36"/>
      <c r="I3777" s="36"/>
    </row>
    <row r="3778" spans="3:9">
      <c r="C3778" s="36"/>
      <c r="D3778" s="36"/>
      <c r="E3778" s="36"/>
      <c r="F3778" s="36"/>
      <c r="G3778" s="36"/>
      <c r="H3778" s="36"/>
      <c r="I3778" s="36"/>
    </row>
    <row r="3779" spans="3:9">
      <c r="C3779" s="36"/>
      <c r="D3779" s="36"/>
      <c r="E3779" s="36"/>
      <c r="F3779" s="36"/>
      <c r="G3779" s="36"/>
      <c r="H3779" s="36"/>
      <c r="I3779" s="36"/>
    </row>
    <row r="3781" spans="2:9">
      <c r="B3781" s="35" t="s">
        <v>2359</v>
      </c>
      <c r="C3781" s="36"/>
      <c r="D3781" s="36"/>
      <c r="E3781" s="36"/>
      <c r="F3781" s="36"/>
      <c r="G3781" s="36"/>
      <c r="H3781" s="36"/>
      <c r="I3781" s="36"/>
    </row>
    <row r="3782" spans="3:9">
      <c r="C3782" s="36"/>
      <c r="D3782" s="36"/>
      <c r="E3782" s="36"/>
      <c r="F3782" s="36"/>
      <c r="G3782" s="36"/>
      <c r="H3782" s="36"/>
      <c r="I3782" s="36"/>
    </row>
    <row r="3783" spans="3:9">
      <c r="C3783" s="36"/>
      <c r="D3783" s="36"/>
      <c r="E3783" s="36"/>
      <c r="F3783" s="36"/>
      <c r="G3783" s="36"/>
      <c r="H3783" s="36"/>
      <c r="I3783" s="36"/>
    </row>
    <row r="3784" spans="3:9">
      <c r="C3784" s="36"/>
      <c r="D3784" s="36"/>
      <c r="E3784" s="36"/>
      <c r="F3784" s="36"/>
      <c r="G3784" s="36"/>
      <c r="H3784" s="36"/>
      <c r="I3784" s="36"/>
    </row>
    <row r="3785" spans="3:9">
      <c r="C3785" s="36"/>
      <c r="D3785" s="36"/>
      <c r="E3785" s="36"/>
      <c r="F3785" s="36"/>
      <c r="G3785" s="36"/>
      <c r="H3785" s="36"/>
      <c r="I3785" s="36"/>
    </row>
    <row r="3786" spans="3:9">
      <c r="C3786" s="36"/>
      <c r="D3786" s="36"/>
      <c r="E3786" s="36"/>
      <c r="F3786" s="36"/>
      <c r="G3786" s="36"/>
      <c r="H3786" s="36"/>
      <c r="I3786" s="36"/>
    </row>
    <row r="3787" spans="3:9">
      <c r="C3787" s="36"/>
      <c r="D3787" s="36"/>
      <c r="E3787" s="36"/>
      <c r="F3787" s="36"/>
      <c r="G3787" s="36"/>
      <c r="H3787" s="36"/>
      <c r="I3787" s="36"/>
    </row>
    <row r="3788" spans="3:9">
      <c r="C3788" s="36"/>
      <c r="D3788" s="36"/>
      <c r="E3788" s="36"/>
      <c r="F3788" s="36"/>
      <c r="G3788" s="36"/>
      <c r="H3788" s="36"/>
      <c r="I3788" s="36"/>
    </row>
    <row r="3789" spans="3:9">
      <c r="C3789" s="36"/>
      <c r="D3789" s="36"/>
      <c r="E3789" s="36"/>
      <c r="F3789" s="36"/>
      <c r="G3789" s="36"/>
      <c r="H3789" s="36"/>
      <c r="I3789" s="36"/>
    </row>
    <row r="3790" spans="3:9">
      <c r="C3790" s="36"/>
      <c r="D3790" s="36"/>
      <c r="E3790" s="36"/>
      <c r="F3790" s="36"/>
      <c r="G3790" s="36"/>
      <c r="H3790" s="36"/>
      <c r="I3790" s="36"/>
    </row>
    <row r="3791" spans="3:9">
      <c r="C3791" s="36"/>
      <c r="D3791" s="36"/>
      <c r="E3791" s="36"/>
      <c r="F3791" s="36"/>
      <c r="G3791" s="36"/>
      <c r="H3791" s="36"/>
      <c r="I3791" s="36"/>
    </row>
    <row r="3793" spans="2:9">
      <c r="B3793" s="35" t="s">
        <v>1618</v>
      </c>
      <c r="C3793" s="36"/>
      <c r="D3793" s="36"/>
      <c r="E3793" s="36"/>
      <c r="F3793" s="36"/>
      <c r="G3793" s="36"/>
      <c r="H3793" s="36"/>
      <c r="I3793" s="36"/>
    </row>
    <row r="3794" spans="3:9">
      <c r="C3794" s="36"/>
      <c r="D3794" s="36"/>
      <c r="E3794" s="36"/>
      <c r="F3794" s="36"/>
      <c r="G3794" s="36"/>
      <c r="H3794" s="36"/>
      <c r="I3794" s="36"/>
    </row>
    <row r="3795" spans="3:9">
      <c r="C3795" s="36"/>
      <c r="D3795" s="36"/>
      <c r="E3795" s="36"/>
      <c r="F3795" s="36"/>
      <c r="G3795" s="36"/>
      <c r="H3795" s="36"/>
      <c r="I3795" s="36"/>
    </row>
    <row r="3796" spans="3:9">
      <c r="C3796" s="36"/>
      <c r="D3796" s="36"/>
      <c r="E3796" s="36"/>
      <c r="F3796" s="36"/>
      <c r="G3796" s="36"/>
      <c r="H3796" s="36"/>
      <c r="I3796" s="36"/>
    </row>
    <row r="3797" spans="3:9">
      <c r="C3797" s="36"/>
      <c r="D3797" s="36"/>
      <c r="E3797" s="36"/>
      <c r="F3797" s="36"/>
      <c r="G3797" s="36"/>
      <c r="H3797" s="36"/>
      <c r="I3797" s="36"/>
    </row>
    <row r="3798" spans="3:9">
      <c r="C3798" s="36"/>
      <c r="D3798" s="36"/>
      <c r="E3798" s="36"/>
      <c r="F3798" s="36"/>
      <c r="G3798" s="36"/>
      <c r="H3798" s="36"/>
      <c r="I3798" s="36"/>
    </row>
    <row r="3799" spans="3:9">
      <c r="C3799" s="36"/>
      <c r="D3799" s="36"/>
      <c r="E3799" s="36"/>
      <c r="F3799" s="36"/>
      <c r="G3799" s="36"/>
      <c r="H3799" s="36"/>
      <c r="I3799" s="36"/>
    </row>
    <row r="3800" spans="3:9">
      <c r="C3800" s="36"/>
      <c r="D3800" s="36"/>
      <c r="E3800" s="36"/>
      <c r="F3800" s="36"/>
      <c r="G3800" s="36"/>
      <c r="H3800" s="36"/>
      <c r="I3800" s="36"/>
    </row>
    <row r="3801" spans="3:9">
      <c r="C3801" s="36"/>
      <c r="D3801" s="36"/>
      <c r="E3801" s="36"/>
      <c r="F3801" s="36"/>
      <c r="G3801" s="36"/>
      <c r="H3801" s="36"/>
      <c r="I3801" s="36"/>
    </row>
    <row r="3802" spans="3:9">
      <c r="C3802" s="36"/>
      <c r="D3802" s="36"/>
      <c r="E3802" s="36"/>
      <c r="F3802" s="36"/>
      <c r="G3802" s="36"/>
      <c r="H3802" s="36"/>
      <c r="I3802" s="36"/>
    </row>
    <row r="3803" spans="3:9">
      <c r="C3803" s="36"/>
      <c r="D3803" s="36"/>
      <c r="E3803" s="36"/>
      <c r="F3803" s="36"/>
      <c r="G3803" s="36"/>
      <c r="H3803" s="36"/>
      <c r="I3803" s="36"/>
    </row>
    <row r="3805" spans="2:9">
      <c r="B3805" s="35" t="s">
        <v>1624</v>
      </c>
      <c r="C3805" s="36"/>
      <c r="D3805" s="36"/>
      <c r="E3805" s="36"/>
      <c r="F3805" s="36"/>
      <c r="G3805" s="36"/>
      <c r="H3805" s="36"/>
      <c r="I3805" s="36"/>
    </row>
    <row r="3806" spans="3:9">
      <c r="C3806" s="36"/>
      <c r="D3806" s="36"/>
      <c r="E3806" s="36"/>
      <c r="F3806" s="36"/>
      <c r="G3806" s="36"/>
      <c r="H3806" s="36"/>
      <c r="I3806" s="36"/>
    </row>
    <row r="3807" spans="3:9">
      <c r="C3807" s="36"/>
      <c r="D3807" s="36"/>
      <c r="E3807" s="36"/>
      <c r="F3807" s="36"/>
      <c r="G3807" s="36"/>
      <c r="H3807" s="36"/>
      <c r="I3807" s="36"/>
    </row>
    <row r="3808" spans="3:9">
      <c r="C3808" s="36"/>
      <c r="D3808" s="36"/>
      <c r="E3808" s="36"/>
      <c r="F3808" s="36"/>
      <c r="G3808" s="36"/>
      <c r="H3808" s="36"/>
      <c r="I3808" s="36"/>
    </row>
    <row r="3809" spans="3:9">
      <c r="C3809" s="36"/>
      <c r="D3809" s="36"/>
      <c r="E3809" s="36"/>
      <c r="F3809" s="36"/>
      <c r="G3809" s="36"/>
      <c r="H3809" s="36"/>
      <c r="I3809" s="36"/>
    </row>
    <row r="3810" spans="3:9">
      <c r="C3810" s="36"/>
      <c r="D3810" s="36"/>
      <c r="E3810" s="36"/>
      <c r="F3810" s="36"/>
      <c r="G3810" s="36"/>
      <c r="H3810" s="36"/>
      <c r="I3810" s="36"/>
    </row>
    <row r="3811" spans="3:9">
      <c r="C3811" s="36"/>
      <c r="D3811" s="36"/>
      <c r="E3811" s="36"/>
      <c r="F3811" s="36"/>
      <c r="G3811" s="36"/>
      <c r="H3811" s="36"/>
      <c r="I3811" s="36"/>
    </row>
    <row r="3812" spans="3:9">
      <c r="C3812" s="36"/>
      <c r="D3812" s="36"/>
      <c r="E3812" s="36"/>
      <c r="F3812" s="36"/>
      <c r="G3812" s="36"/>
      <c r="H3812" s="36"/>
      <c r="I3812" s="36"/>
    </row>
    <row r="3813" spans="3:9">
      <c r="C3813" s="36"/>
      <c r="D3813" s="36"/>
      <c r="E3813" s="36"/>
      <c r="F3813" s="36"/>
      <c r="G3813" s="36"/>
      <c r="H3813" s="36"/>
      <c r="I3813" s="36"/>
    </row>
    <row r="3814" spans="3:9">
      <c r="C3814" s="36"/>
      <c r="D3814" s="36"/>
      <c r="E3814" s="36"/>
      <c r="F3814" s="36"/>
      <c r="G3814" s="36"/>
      <c r="H3814" s="36"/>
      <c r="I3814" s="36"/>
    </row>
    <row r="3815" spans="3:9">
      <c r="C3815" s="36"/>
      <c r="D3815" s="36"/>
      <c r="E3815" s="36"/>
      <c r="F3815" s="36"/>
      <c r="G3815" s="36"/>
      <c r="H3815" s="36"/>
      <c r="I3815" s="36"/>
    </row>
    <row r="3817" spans="2:9">
      <c r="B3817" s="35" t="s">
        <v>1630</v>
      </c>
      <c r="C3817" s="36"/>
      <c r="D3817" s="36"/>
      <c r="E3817" s="36"/>
      <c r="F3817" s="36"/>
      <c r="G3817" s="36"/>
      <c r="H3817" s="36"/>
      <c r="I3817" s="36"/>
    </row>
    <row r="3818" spans="3:9">
      <c r="C3818" s="36"/>
      <c r="D3818" s="36"/>
      <c r="E3818" s="36"/>
      <c r="F3818" s="36"/>
      <c r="G3818" s="36"/>
      <c r="H3818" s="36"/>
      <c r="I3818" s="36"/>
    </row>
    <row r="3819" spans="3:9">
      <c r="C3819" s="36"/>
      <c r="D3819" s="36"/>
      <c r="E3819" s="36"/>
      <c r="F3819" s="36"/>
      <c r="G3819" s="36"/>
      <c r="H3819" s="36"/>
      <c r="I3819" s="36"/>
    </row>
    <row r="3820" spans="3:9">
      <c r="C3820" s="36"/>
      <c r="D3820" s="36"/>
      <c r="E3820" s="36"/>
      <c r="F3820" s="36"/>
      <c r="G3820" s="36"/>
      <c r="H3820" s="36"/>
      <c r="I3820" s="36"/>
    </row>
    <row r="3821" spans="3:9">
      <c r="C3821" s="36"/>
      <c r="D3821" s="36"/>
      <c r="E3821" s="36"/>
      <c r="F3821" s="36"/>
      <c r="G3821" s="36"/>
      <c r="H3821" s="36"/>
      <c r="I3821" s="36"/>
    </row>
    <row r="3822" spans="3:9">
      <c r="C3822" s="36"/>
      <c r="D3822" s="36"/>
      <c r="E3822" s="36"/>
      <c r="F3822" s="36"/>
      <c r="G3822" s="36"/>
      <c r="H3822" s="36"/>
      <c r="I3822" s="36"/>
    </row>
    <row r="3823" spans="3:9">
      <c r="C3823" s="36"/>
      <c r="D3823" s="36"/>
      <c r="E3823" s="36"/>
      <c r="F3823" s="36"/>
      <c r="G3823" s="36"/>
      <c r="H3823" s="36"/>
      <c r="I3823" s="36"/>
    </row>
    <row r="3824" spans="3:9">
      <c r="C3824" s="36"/>
      <c r="D3824" s="36"/>
      <c r="E3824" s="36"/>
      <c r="F3824" s="36"/>
      <c r="G3824" s="36"/>
      <c r="H3824" s="36"/>
      <c r="I3824" s="36"/>
    </row>
    <row r="3825" spans="3:9">
      <c r="C3825" s="36"/>
      <c r="D3825" s="36"/>
      <c r="E3825" s="36"/>
      <c r="F3825" s="36"/>
      <c r="G3825" s="36"/>
      <c r="H3825" s="36"/>
      <c r="I3825" s="36"/>
    </row>
    <row r="3826" spans="3:9">
      <c r="C3826" s="36"/>
      <c r="D3826" s="36"/>
      <c r="E3826" s="36"/>
      <c r="F3826" s="36"/>
      <c r="G3826" s="36"/>
      <c r="H3826" s="36"/>
      <c r="I3826" s="36"/>
    </row>
    <row r="3827" spans="3:9">
      <c r="C3827" s="36"/>
      <c r="D3827" s="36"/>
      <c r="E3827" s="36"/>
      <c r="F3827" s="36"/>
      <c r="G3827" s="36"/>
      <c r="H3827" s="36"/>
      <c r="I3827" s="36"/>
    </row>
    <row r="3829" spans="2:9">
      <c r="B3829" s="35" t="s">
        <v>1638</v>
      </c>
      <c r="C3829" s="39" t="str">
        <f t="shared" ref="C3829" si="29">_xlfn.DISPIMG("图片 416",1)</f>
        <v>=DISPIMG("图片 416",1)</v>
      </c>
      <c r="D3829" s="39"/>
      <c r="E3829" s="39"/>
      <c r="F3829" s="39"/>
      <c r="G3829" s="39"/>
      <c r="H3829" s="39"/>
      <c r="I3829" s="39"/>
    </row>
    <row r="3830" spans="3:9">
      <c r="C3830" s="39"/>
      <c r="D3830" s="39"/>
      <c r="E3830" s="39"/>
      <c r="F3830" s="39"/>
      <c r="G3830" s="39"/>
      <c r="H3830" s="39"/>
      <c r="I3830" s="39"/>
    </row>
    <row r="3831" spans="3:9">
      <c r="C3831" s="39"/>
      <c r="D3831" s="39"/>
      <c r="E3831" s="39"/>
      <c r="F3831" s="39"/>
      <c r="G3831" s="39"/>
      <c r="H3831" s="39"/>
      <c r="I3831" s="39"/>
    </row>
    <row r="3832" spans="3:9">
      <c r="C3832" s="39"/>
      <c r="D3832" s="39"/>
      <c r="E3832" s="39"/>
      <c r="F3832" s="39"/>
      <c r="G3832" s="39"/>
      <c r="H3832" s="39"/>
      <c r="I3832" s="39"/>
    </row>
    <row r="3833" spans="3:9">
      <c r="C3833" s="39"/>
      <c r="D3833" s="39"/>
      <c r="E3833" s="39"/>
      <c r="F3833" s="39"/>
      <c r="G3833" s="39"/>
      <c r="H3833" s="39"/>
      <c r="I3833" s="39"/>
    </row>
    <row r="3834" spans="3:9">
      <c r="C3834" s="39"/>
      <c r="D3834" s="39"/>
      <c r="E3834" s="39"/>
      <c r="F3834" s="39"/>
      <c r="G3834" s="39"/>
      <c r="H3834" s="39"/>
      <c r="I3834" s="39"/>
    </row>
    <row r="3835" spans="3:9">
      <c r="C3835" s="39"/>
      <c r="D3835" s="39"/>
      <c r="E3835" s="39"/>
      <c r="F3835" s="39"/>
      <c r="G3835" s="39"/>
      <c r="H3835" s="39"/>
      <c r="I3835" s="39"/>
    </row>
    <row r="3836" spans="3:9">
      <c r="C3836" s="39"/>
      <c r="D3836" s="39"/>
      <c r="E3836" s="39"/>
      <c r="F3836" s="39"/>
      <c r="G3836" s="39"/>
      <c r="H3836" s="39"/>
      <c r="I3836" s="39"/>
    </row>
    <row r="3837" spans="3:9">
      <c r="C3837" s="39"/>
      <c r="D3837" s="39"/>
      <c r="E3837" s="39"/>
      <c r="F3837" s="39"/>
      <c r="G3837" s="39"/>
      <c r="H3837" s="39"/>
      <c r="I3837" s="39"/>
    </row>
    <row r="3838" spans="3:9">
      <c r="C3838" s="39"/>
      <c r="D3838" s="39"/>
      <c r="E3838" s="39"/>
      <c r="F3838" s="39"/>
      <c r="G3838" s="39"/>
      <c r="H3838" s="39"/>
      <c r="I3838" s="39"/>
    </row>
    <row r="3839" spans="3:9">
      <c r="C3839" s="39"/>
      <c r="D3839" s="39"/>
      <c r="E3839" s="39"/>
      <c r="F3839" s="39"/>
      <c r="G3839" s="39"/>
      <c r="H3839" s="39"/>
      <c r="I3839" s="39"/>
    </row>
    <row r="3841" spans="2:9">
      <c r="B3841" s="35" t="s">
        <v>1644</v>
      </c>
      <c r="C3841" s="36"/>
      <c r="D3841" s="36"/>
      <c r="E3841" s="36"/>
      <c r="F3841" s="36"/>
      <c r="G3841" s="36"/>
      <c r="H3841" s="36"/>
      <c r="I3841" s="36"/>
    </row>
    <row r="3842" spans="3:9">
      <c r="C3842" s="36"/>
      <c r="D3842" s="36"/>
      <c r="E3842" s="36"/>
      <c r="F3842" s="36"/>
      <c r="G3842" s="36"/>
      <c r="H3842" s="36"/>
      <c r="I3842" s="36"/>
    </row>
    <row r="3843" spans="3:9">
      <c r="C3843" s="36"/>
      <c r="D3843" s="36"/>
      <c r="E3843" s="36"/>
      <c r="F3843" s="36"/>
      <c r="G3843" s="36"/>
      <c r="H3843" s="36"/>
      <c r="I3843" s="36"/>
    </row>
    <row r="3844" spans="3:9">
      <c r="C3844" s="36"/>
      <c r="D3844" s="36"/>
      <c r="E3844" s="36"/>
      <c r="F3844" s="36"/>
      <c r="G3844" s="36"/>
      <c r="H3844" s="36"/>
      <c r="I3844" s="36"/>
    </row>
    <row r="3845" spans="3:9">
      <c r="C3845" s="36"/>
      <c r="D3845" s="36"/>
      <c r="E3845" s="36"/>
      <c r="F3845" s="36"/>
      <c r="G3845" s="36"/>
      <c r="H3845" s="36"/>
      <c r="I3845" s="36"/>
    </row>
    <row r="3846" spans="3:9">
      <c r="C3846" s="36"/>
      <c r="D3846" s="36"/>
      <c r="E3846" s="36"/>
      <c r="F3846" s="36"/>
      <c r="G3846" s="36"/>
      <c r="H3846" s="36"/>
      <c r="I3846" s="36"/>
    </row>
    <row r="3847" spans="3:9">
      <c r="C3847" s="36"/>
      <c r="D3847" s="36"/>
      <c r="E3847" s="36"/>
      <c r="F3847" s="36"/>
      <c r="G3847" s="36"/>
      <c r="H3847" s="36"/>
      <c r="I3847" s="36"/>
    </row>
    <row r="3848" spans="3:9">
      <c r="C3848" s="36"/>
      <c r="D3848" s="36"/>
      <c r="E3848" s="36"/>
      <c r="F3848" s="36"/>
      <c r="G3848" s="36"/>
      <c r="H3848" s="36"/>
      <c r="I3848" s="36"/>
    </row>
    <row r="3849" spans="3:9">
      <c r="C3849" s="36"/>
      <c r="D3849" s="36"/>
      <c r="E3849" s="36"/>
      <c r="F3849" s="36"/>
      <c r="G3849" s="36"/>
      <c r="H3849" s="36"/>
      <c r="I3849" s="36"/>
    </row>
    <row r="3850" spans="3:9">
      <c r="C3850" s="36"/>
      <c r="D3850" s="36"/>
      <c r="E3850" s="36"/>
      <c r="F3850" s="36"/>
      <c r="G3850" s="36"/>
      <c r="H3850" s="36"/>
      <c r="I3850" s="36"/>
    </row>
    <row r="3851" spans="3:9">
      <c r="C3851" s="36"/>
      <c r="D3851" s="36"/>
      <c r="E3851" s="36"/>
      <c r="F3851" s="36"/>
      <c r="G3851" s="36"/>
      <c r="H3851" s="36"/>
      <c r="I3851" s="36"/>
    </row>
    <row r="3853" spans="2:9">
      <c r="B3853" s="35" t="s">
        <v>1651</v>
      </c>
      <c r="C3853" s="36"/>
      <c r="D3853" s="36"/>
      <c r="E3853" s="36"/>
      <c r="F3853" s="36"/>
      <c r="G3853" s="36"/>
      <c r="H3853" s="36"/>
      <c r="I3853" s="36"/>
    </row>
    <row r="3854" spans="3:9">
      <c r="C3854" s="36"/>
      <c r="D3854" s="36"/>
      <c r="E3854" s="36"/>
      <c r="F3854" s="36"/>
      <c r="G3854" s="36"/>
      <c r="H3854" s="36"/>
      <c r="I3854" s="36"/>
    </row>
    <row r="3855" spans="3:9">
      <c r="C3855" s="36"/>
      <c r="D3855" s="36"/>
      <c r="E3855" s="36"/>
      <c r="F3855" s="36"/>
      <c r="G3855" s="36"/>
      <c r="H3855" s="36"/>
      <c r="I3855" s="36"/>
    </row>
    <row r="3856" spans="3:9">
      <c r="C3856" s="36"/>
      <c r="D3856" s="36"/>
      <c r="E3856" s="36"/>
      <c r="F3856" s="36"/>
      <c r="G3856" s="36"/>
      <c r="H3856" s="36"/>
      <c r="I3856" s="36"/>
    </row>
    <row r="3857" spans="3:9">
      <c r="C3857" s="36"/>
      <c r="D3857" s="36"/>
      <c r="E3857" s="36"/>
      <c r="F3857" s="36"/>
      <c r="G3857" s="36"/>
      <c r="H3857" s="36"/>
      <c r="I3857" s="36"/>
    </row>
    <row r="3858" spans="3:9">
      <c r="C3858" s="36"/>
      <c r="D3858" s="36"/>
      <c r="E3858" s="36"/>
      <c r="F3858" s="36"/>
      <c r="G3858" s="36"/>
      <c r="H3858" s="36"/>
      <c r="I3858" s="36"/>
    </row>
    <row r="3859" spans="3:9">
      <c r="C3859" s="36"/>
      <c r="D3859" s="36"/>
      <c r="E3859" s="36"/>
      <c r="F3859" s="36"/>
      <c r="G3859" s="36"/>
      <c r="H3859" s="36"/>
      <c r="I3859" s="36"/>
    </row>
    <row r="3860" spans="3:9">
      <c r="C3860" s="36"/>
      <c r="D3860" s="36"/>
      <c r="E3860" s="36"/>
      <c r="F3860" s="36"/>
      <c r="G3860" s="36"/>
      <c r="H3860" s="36"/>
      <c r="I3860" s="36"/>
    </row>
    <row r="3861" spans="3:9">
      <c r="C3861" s="36"/>
      <c r="D3861" s="36"/>
      <c r="E3861" s="36"/>
      <c r="F3861" s="36"/>
      <c r="G3861" s="36"/>
      <c r="H3861" s="36"/>
      <c r="I3861" s="36"/>
    </row>
    <row r="3862" spans="3:9">
      <c r="C3862" s="36"/>
      <c r="D3862" s="36"/>
      <c r="E3862" s="36"/>
      <c r="F3862" s="36"/>
      <c r="G3862" s="36"/>
      <c r="H3862" s="36"/>
      <c r="I3862" s="36"/>
    </row>
    <row r="3863" spans="3:9">
      <c r="C3863" s="36"/>
      <c r="D3863" s="36"/>
      <c r="E3863" s="36"/>
      <c r="F3863" s="36"/>
      <c r="G3863" s="36"/>
      <c r="H3863" s="36"/>
      <c r="I3863" s="36"/>
    </row>
    <row r="3865" spans="2:9">
      <c r="B3865" s="35" t="s">
        <v>1657</v>
      </c>
      <c r="C3865" s="36"/>
      <c r="D3865" s="36"/>
      <c r="E3865" s="36"/>
      <c r="F3865" s="36"/>
      <c r="G3865" s="36"/>
      <c r="H3865" s="36"/>
      <c r="I3865" s="36"/>
    </row>
    <row r="3866" spans="3:9">
      <c r="C3866" s="36"/>
      <c r="D3866" s="36"/>
      <c r="E3866" s="36"/>
      <c r="F3866" s="36"/>
      <c r="G3866" s="36"/>
      <c r="H3866" s="36"/>
      <c r="I3866" s="36"/>
    </row>
    <row r="3867" spans="3:9">
      <c r="C3867" s="36"/>
      <c r="D3867" s="36"/>
      <c r="E3867" s="36"/>
      <c r="F3867" s="36"/>
      <c r="G3867" s="36"/>
      <c r="H3867" s="36"/>
      <c r="I3867" s="36"/>
    </row>
    <row r="3868" spans="3:9">
      <c r="C3868" s="36"/>
      <c r="D3868" s="36"/>
      <c r="E3868" s="36"/>
      <c r="F3868" s="36"/>
      <c r="G3868" s="36"/>
      <c r="H3868" s="36"/>
      <c r="I3868" s="36"/>
    </row>
    <row r="3869" spans="3:9">
      <c r="C3869" s="36"/>
      <c r="D3869" s="36"/>
      <c r="E3869" s="36"/>
      <c r="F3869" s="36"/>
      <c r="G3869" s="36"/>
      <c r="H3869" s="36"/>
      <c r="I3869" s="36"/>
    </row>
    <row r="3870" spans="3:9">
      <c r="C3870" s="36"/>
      <c r="D3870" s="36"/>
      <c r="E3870" s="36"/>
      <c r="F3870" s="36"/>
      <c r="G3870" s="36"/>
      <c r="H3870" s="36"/>
      <c r="I3870" s="36"/>
    </row>
    <row r="3871" spans="3:9">
      <c r="C3871" s="36"/>
      <c r="D3871" s="36"/>
      <c r="E3871" s="36"/>
      <c r="F3871" s="36"/>
      <c r="G3871" s="36"/>
      <c r="H3871" s="36"/>
      <c r="I3871" s="36"/>
    </row>
    <row r="3872" spans="3:9">
      <c r="C3872" s="36"/>
      <c r="D3872" s="36"/>
      <c r="E3872" s="36"/>
      <c r="F3872" s="36"/>
      <c r="G3872" s="36"/>
      <c r="H3872" s="36"/>
      <c r="I3872" s="36"/>
    </row>
    <row r="3873" spans="3:9">
      <c r="C3873" s="36"/>
      <c r="D3873" s="36"/>
      <c r="E3873" s="36"/>
      <c r="F3873" s="36"/>
      <c r="G3873" s="36"/>
      <c r="H3873" s="36"/>
      <c r="I3873" s="36"/>
    </row>
    <row r="3874" spans="3:9">
      <c r="C3874" s="36"/>
      <c r="D3874" s="36"/>
      <c r="E3874" s="36"/>
      <c r="F3874" s="36"/>
      <c r="G3874" s="36"/>
      <c r="H3874" s="36"/>
      <c r="I3874" s="36"/>
    </row>
    <row r="3875" spans="3:9">
      <c r="C3875" s="36"/>
      <c r="D3875" s="36"/>
      <c r="E3875" s="36"/>
      <c r="F3875" s="36"/>
      <c r="G3875" s="36"/>
      <c r="H3875" s="36"/>
      <c r="I3875" s="36"/>
    </row>
    <row r="3877" spans="2:9">
      <c r="B3877" s="35" t="s">
        <v>1663</v>
      </c>
      <c r="C3877" s="36"/>
      <c r="D3877" s="36"/>
      <c r="E3877" s="36"/>
      <c r="F3877" s="36"/>
      <c r="G3877" s="36"/>
      <c r="H3877" s="36"/>
      <c r="I3877" s="36"/>
    </row>
    <row r="3878" spans="3:9">
      <c r="C3878" s="36"/>
      <c r="D3878" s="36"/>
      <c r="E3878" s="36"/>
      <c r="F3878" s="36"/>
      <c r="G3878" s="36"/>
      <c r="H3878" s="36"/>
      <c r="I3878" s="36"/>
    </row>
    <row r="3879" spans="3:9">
      <c r="C3879" s="36"/>
      <c r="D3879" s="36"/>
      <c r="E3879" s="36"/>
      <c r="F3879" s="36"/>
      <c r="G3879" s="36"/>
      <c r="H3879" s="36"/>
      <c r="I3879" s="36"/>
    </row>
    <row r="3880" spans="3:9">
      <c r="C3880" s="36"/>
      <c r="D3880" s="36"/>
      <c r="E3880" s="36"/>
      <c r="F3880" s="36"/>
      <c r="G3880" s="36"/>
      <c r="H3880" s="36"/>
      <c r="I3880" s="36"/>
    </row>
    <row r="3881" spans="3:9">
      <c r="C3881" s="36"/>
      <c r="D3881" s="36"/>
      <c r="E3881" s="36"/>
      <c r="F3881" s="36"/>
      <c r="G3881" s="36"/>
      <c r="H3881" s="36"/>
      <c r="I3881" s="36"/>
    </row>
    <row r="3882" spans="3:9">
      <c r="C3882" s="36"/>
      <c r="D3882" s="36"/>
      <c r="E3882" s="36"/>
      <c r="F3882" s="36"/>
      <c r="G3882" s="36"/>
      <c r="H3882" s="36"/>
      <c r="I3882" s="36"/>
    </row>
    <row r="3883" spans="3:9">
      <c r="C3883" s="36"/>
      <c r="D3883" s="36"/>
      <c r="E3883" s="36"/>
      <c r="F3883" s="36"/>
      <c r="G3883" s="36"/>
      <c r="H3883" s="36"/>
      <c r="I3883" s="36"/>
    </row>
    <row r="3884" spans="3:9">
      <c r="C3884" s="36"/>
      <c r="D3884" s="36"/>
      <c r="E3884" s="36"/>
      <c r="F3884" s="36"/>
      <c r="G3884" s="36"/>
      <c r="H3884" s="36"/>
      <c r="I3884" s="36"/>
    </row>
    <row r="3885" spans="3:9">
      <c r="C3885" s="36"/>
      <c r="D3885" s="36"/>
      <c r="E3885" s="36"/>
      <c r="F3885" s="36"/>
      <c r="G3885" s="36"/>
      <c r="H3885" s="36"/>
      <c r="I3885" s="36"/>
    </row>
    <row r="3886" spans="3:9">
      <c r="C3886" s="36"/>
      <c r="D3886" s="36"/>
      <c r="E3886" s="36"/>
      <c r="F3886" s="36"/>
      <c r="G3886" s="36"/>
      <c r="H3886" s="36"/>
      <c r="I3886" s="36"/>
    </row>
    <row r="3887" spans="3:9">
      <c r="C3887" s="36"/>
      <c r="D3887" s="36"/>
      <c r="E3887" s="36"/>
      <c r="F3887" s="36"/>
      <c r="G3887" s="36"/>
      <c r="H3887" s="36"/>
      <c r="I3887" s="36"/>
    </row>
    <row r="3889" spans="2:9">
      <c r="B3889" s="35" t="s">
        <v>1669</v>
      </c>
      <c r="C3889" s="36"/>
      <c r="D3889" s="36"/>
      <c r="E3889" s="36"/>
      <c r="F3889" s="36"/>
      <c r="G3889" s="36"/>
      <c r="H3889" s="36"/>
      <c r="I3889" s="36"/>
    </row>
    <row r="3890" spans="3:9">
      <c r="C3890" s="36"/>
      <c r="D3890" s="36"/>
      <c r="E3890" s="36"/>
      <c r="F3890" s="36"/>
      <c r="G3890" s="36"/>
      <c r="H3890" s="36"/>
      <c r="I3890" s="36"/>
    </row>
    <row r="3891" spans="3:9">
      <c r="C3891" s="36"/>
      <c r="D3891" s="36"/>
      <c r="E3891" s="36"/>
      <c r="F3891" s="36"/>
      <c r="G3891" s="36"/>
      <c r="H3891" s="36"/>
      <c r="I3891" s="36"/>
    </row>
    <row r="3892" spans="3:9">
      <c r="C3892" s="36"/>
      <c r="D3892" s="36"/>
      <c r="E3892" s="36"/>
      <c r="F3892" s="36"/>
      <c r="G3892" s="36"/>
      <c r="H3892" s="36"/>
      <c r="I3892" s="36"/>
    </row>
    <row r="3893" spans="3:9">
      <c r="C3893" s="36"/>
      <c r="D3893" s="36"/>
      <c r="E3893" s="36"/>
      <c r="F3893" s="36"/>
      <c r="G3893" s="36"/>
      <c r="H3893" s="36"/>
      <c r="I3893" s="36"/>
    </row>
    <row r="3894" spans="3:9">
      <c r="C3894" s="36"/>
      <c r="D3894" s="36"/>
      <c r="E3894" s="36"/>
      <c r="F3894" s="36"/>
      <c r="G3894" s="36"/>
      <c r="H3894" s="36"/>
      <c r="I3894" s="36"/>
    </row>
    <row r="3895" spans="3:9">
      <c r="C3895" s="36"/>
      <c r="D3895" s="36"/>
      <c r="E3895" s="36"/>
      <c r="F3895" s="36"/>
      <c r="G3895" s="36"/>
      <c r="H3895" s="36"/>
      <c r="I3895" s="36"/>
    </row>
    <row r="3896" spans="3:9">
      <c r="C3896" s="36"/>
      <c r="D3896" s="36"/>
      <c r="E3896" s="36"/>
      <c r="F3896" s="36"/>
      <c r="G3896" s="36"/>
      <c r="H3896" s="36"/>
      <c r="I3896" s="36"/>
    </row>
    <row r="3897" spans="3:9">
      <c r="C3897" s="36"/>
      <c r="D3897" s="36"/>
      <c r="E3897" s="36"/>
      <c r="F3897" s="36"/>
      <c r="G3897" s="36"/>
      <c r="H3897" s="36"/>
      <c r="I3897" s="36"/>
    </row>
    <row r="3898" spans="3:9">
      <c r="C3898" s="36"/>
      <c r="D3898" s="36"/>
      <c r="E3898" s="36"/>
      <c r="F3898" s="36"/>
      <c r="G3898" s="36"/>
      <c r="H3898" s="36"/>
      <c r="I3898" s="36"/>
    </row>
    <row r="3899" spans="3:9">
      <c r="C3899" s="36"/>
      <c r="D3899" s="36"/>
      <c r="E3899" s="36"/>
      <c r="F3899" s="36"/>
      <c r="G3899" s="36"/>
      <c r="H3899" s="36"/>
      <c r="I3899" s="36"/>
    </row>
    <row r="3901" spans="2:9">
      <c r="B3901" s="35" t="s">
        <v>1677</v>
      </c>
      <c r="C3901" s="36"/>
      <c r="D3901" s="36"/>
      <c r="E3901" s="36"/>
      <c r="F3901" s="36"/>
      <c r="G3901" s="36"/>
      <c r="H3901" s="36"/>
      <c r="I3901" s="36"/>
    </row>
    <row r="3902" spans="3:9">
      <c r="C3902" s="36"/>
      <c r="D3902" s="36"/>
      <c r="E3902" s="36"/>
      <c r="F3902" s="36"/>
      <c r="G3902" s="36"/>
      <c r="H3902" s="36"/>
      <c r="I3902" s="36"/>
    </row>
    <row r="3903" spans="3:9">
      <c r="C3903" s="36"/>
      <c r="D3903" s="36"/>
      <c r="E3903" s="36"/>
      <c r="F3903" s="36"/>
      <c r="G3903" s="36"/>
      <c r="H3903" s="36"/>
      <c r="I3903" s="36"/>
    </row>
    <row r="3904" spans="3:9">
      <c r="C3904" s="36"/>
      <c r="D3904" s="36"/>
      <c r="E3904" s="36"/>
      <c r="F3904" s="36"/>
      <c r="G3904" s="36"/>
      <c r="H3904" s="36"/>
      <c r="I3904" s="36"/>
    </row>
    <row r="3905" spans="3:9">
      <c r="C3905" s="36"/>
      <c r="D3905" s="36"/>
      <c r="E3905" s="36"/>
      <c r="F3905" s="36"/>
      <c r="G3905" s="36"/>
      <c r="H3905" s="36"/>
      <c r="I3905" s="36"/>
    </row>
    <row r="3906" spans="3:9">
      <c r="C3906" s="36"/>
      <c r="D3906" s="36"/>
      <c r="E3906" s="36"/>
      <c r="F3906" s="36"/>
      <c r="G3906" s="36"/>
      <c r="H3906" s="36"/>
      <c r="I3906" s="36"/>
    </row>
    <row r="3907" spans="3:9">
      <c r="C3907" s="36"/>
      <c r="D3907" s="36"/>
      <c r="E3907" s="36"/>
      <c r="F3907" s="36"/>
      <c r="G3907" s="36"/>
      <c r="H3907" s="36"/>
      <c r="I3907" s="36"/>
    </row>
    <row r="3908" spans="3:9">
      <c r="C3908" s="36"/>
      <c r="D3908" s="36"/>
      <c r="E3908" s="36"/>
      <c r="F3908" s="36"/>
      <c r="G3908" s="36"/>
      <c r="H3908" s="36"/>
      <c r="I3908" s="36"/>
    </row>
    <row r="3909" spans="3:9">
      <c r="C3909" s="36"/>
      <c r="D3909" s="36"/>
      <c r="E3909" s="36"/>
      <c r="F3909" s="36"/>
      <c r="G3909" s="36"/>
      <c r="H3909" s="36"/>
      <c r="I3909" s="36"/>
    </row>
    <row r="3910" spans="3:9">
      <c r="C3910" s="36"/>
      <c r="D3910" s="36"/>
      <c r="E3910" s="36"/>
      <c r="F3910" s="36"/>
      <c r="G3910" s="36"/>
      <c r="H3910" s="36"/>
      <c r="I3910" s="36"/>
    </row>
    <row r="3911" spans="3:9">
      <c r="C3911" s="36"/>
      <c r="D3911" s="36"/>
      <c r="E3911" s="36"/>
      <c r="F3911" s="36"/>
      <c r="G3911" s="36"/>
      <c r="H3911" s="36"/>
      <c r="I3911" s="36"/>
    </row>
    <row r="3913" spans="2:9">
      <c r="B3913" s="35" t="s">
        <v>1683</v>
      </c>
      <c r="C3913" s="36"/>
      <c r="D3913" s="36"/>
      <c r="E3913" s="36"/>
      <c r="F3913" s="36"/>
      <c r="G3913" s="36"/>
      <c r="H3913" s="36"/>
      <c r="I3913" s="36"/>
    </row>
    <row r="3914" spans="3:9">
      <c r="C3914" s="36"/>
      <c r="D3914" s="36"/>
      <c r="E3914" s="36"/>
      <c r="F3914" s="36"/>
      <c r="G3914" s="36"/>
      <c r="H3914" s="36"/>
      <c r="I3914" s="36"/>
    </row>
    <row r="3915" spans="3:9">
      <c r="C3915" s="36"/>
      <c r="D3915" s="36"/>
      <c r="E3915" s="36"/>
      <c r="F3915" s="36"/>
      <c r="G3915" s="36"/>
      <c r="H3915" s="36"/>
      <c r="I3915" s="36"/>
    </row>
    <row r="3916" spans="3:9">
      <c r="C3916" s="36"/>
      <c r="D3916" s="36"/>
      <c r="E3916" s="36"/>
      <c r="F3916" s="36"/>
      <c r="G3916" s="36"/>
      <c r="H3916" s="36"/>
      <c r="I3916" s="36"/>
    </row>
    <row r="3917" spans="3:9">
      <c r="C3917" s="36"/>
      <c r="D3917" s="36"/>
      <c r="E3917" s="36"/>
      <c r="F3917" s="36"/>
      <c r="G3917" s="36"/>
      <c r="H3917" s="36"/>
      <c r="I3917" s="36"/>
    </row>
    <row r="3918" spans="3:9">
      <c r="C3918" s="36"/>
      <c r="D3918" s="36"/>
      <c r="E3918" s="36"/>
      <c r="F3918" s="36"/>
      <c r="G3918" s="36"/>
      <c r="H3918" s="36"/>
      <c r="I3918" s="36"/>
    </row>
    <row r="3919" spans="3:9">
      <c r="C3919" s="36"/>
      <c r="D3919" s="36"/>
      <c r="E3919" s="36"/>
      <c r="F3919" s="36"/>
      <c r="G3919" s="36"/>
      <c r="H3919" s="36"/>
      <c r="I3919" s="36"/>
    </row>
    <row r="3920" spans="3:9">
      <c r="C3920" s="36"/>
      <c r="D3920" s="36"/>
      <c r="E3920" s="36"/>
      <c r="F3920" s="36"/>
      <c r="G3920" s="36"/>
      <c r="H3920" s="36"/>
      <c r="I3920" s="36"/>
    </row>
    <row r="3921" spans="3:9">
      <c r="C3921" s="36"/>
      <c r="D3921" s="36"/>
      <c r="E3921" s="36"/>
      <c r="F3921" s="36"/>
      <c r="G3921" s="36"/>
      <c r="H3921" s="36"/>
      <c r="I3921" s="36"/>
    </row>
    <row r="3922" spans="3:9">
      <c r="C3922" s="36"/>
      <c r="D3922" s="36"/>
      <c r="E3922" s="36"/>
      <c r="F3922" s="36"/>
      <c r="G3922" s="36"/>
      <c r="H3922" s="36"/>
      <c r="I3922" s="36"/>
    </row>
    <row r="3923" spans="3:9">
      <c r="C3923" s="36"/>
      <c r="D3923" s="36"/>
      <c r="E3923" s="36"/>
      <c r="F3923" s="36"/>
      <c r="G3923" s="36"/>
      <c r="H3923" s="36"/>
      <c r="I3923" s="36"/>
    </row>
    <row r="3925" spans="2:9">
      <c r="B3925" s="35" t="s">
        <v>1690</v>
      </c>
      <c r="C3925" s="36"/>
      <c r="D3925" s="36"/>
      <c r="E3925" s="36"/>
      <c r="F3925" s="36"/>
      <c r="G3925" s="36"/>
      <c r="H3925" s="36"/>
      <c r="I3925" s="36"/>
    </row>
    <row r="3926" spans="3:9">
      <c r="C3926" s="36"/>
      <c r="D3926" s="36"/>
      <c r="E3926" s="36"/>
      <c r="F3926" s="36"/>
      <c r="G3926" s="36"/>
      <c r="H3926" s="36"/>
      <c r="I3926" s="36"/>
    </row>
    <row r="3927" spans="3:9">
      <c r="C3927" s="36"/>
      <c r="D3927" s="36"/>
      <c r="E3927" s="36"/>
      <c r="F3927" s="36"/>
      <c r="G3927" s="36"/>
      <c r="H3927" s="36"/>
      <c r="I3927" s="36"/>
    </row>
    <row r="3928" spans="3:9">
      <c r="C3928" s="36"/>
      <c r="D3928" s="36"/>
      <c r="E3928" s="36"/>
      <c r="F3928" s="36"/>
      <c r="G3928" s="36"/>
      <c r="H3928" s="36"/>
      <c r="I3928" s="36"/>
    </row>
    <row r="3929" spans="3:9">
      <c r="C3929" s="36"/>
      <c r="D3929" s="36"/>
      <c r="E3929" s="36"/>
      <c r="F3929" s="36"/>
      <c r="G3929" s="36"/>
      <c r="H3929" s="36"/>
      <c r="I3929" s="36"/>
    </row>
    <row r="3930" spans="3:9">
      <c r="C3930" s="36"/>
      <c r="D3930" s="36"/>
      <c r="E3930" s="36"/>
      <c r="F3930" s="36"/>
      <c r="G3930" s="36"/>
      <c r="H3930" s="36"/>
      <c r="I3930" s="36"/>
    </row>
    <row r="3931" spans="3:9">
      <c r="C3931" s="36"/>
      <c r="D3931" s="36"/>
      <c r="E3931" s="36"/>
      <c r="F3931" s="36"/>
      <c r="G3931" s="36"/>
      <c r="H3931" s="36"/>
      <c r="I3931" s="36"/>
    </row>
    <row r="3932" spans="3:9">
      <c r="C3932" s="36"/>
      <c r="D3932" s="36"/>
      <c r="E3932" s="36"/>
      <c r="F3932" s="36"/>
      <c r="G3932" s="36"/>
      <c r="H3932" s="36"/>
      <c r="I3932" s="36"/>
    </row>
    <row r="3933" spans="3:9">
      <c r="C3933" s="36"/>
      <c r="D3933" s="36"/>
      <c r="E3933" s="36"/>
      <c r="F3933" s="36"/>
      <c r="G3933" s="36"/>
      <c r="H3933" s="36"/>
      <c r="I3933" s="36"/>
    </row>
    <row r="3934" spans="3:9">
      <c r="C3934" s="36"/>
      <c r="D3934" s="36"/>
      <c r="E3934" s="36"/>
      <c r="F3934" s="36"/>
      <c r="G3934" s="36"/>
      <c r="H3934" s="36"/>
      <c r="I3934" s="36"/>
    </row>
    <row r="3935" spans="3:9">
      <c r="C3935" s="36"/>
      <c r="D3935" s="36"/>
      <c r="E3935" s="36"/>
      <c r="F3935" s="36"/>
      <c r="G3935" s="36"/>
      <c r="H3935" s="36"/>
      <c r="I3935" s="36"/>
    </row>
    <row r="3937" spans="2:9">
      <c r="B3937" s="35" t="s">
        <v>1697</v>
      </c>
      <c r="C3937" s="36"/>
      <c r="D3937" s="36"/>
      <c r="E3937" s="36"/>
      <c r="F3937" s="36"/>
      <c r="G3937" s="36"/>
      <c r="H3937" s="36"/>
      <c r="I3937" s="36"/>
    </row>
    <row r="3938" spans="3:9">
      <c r="C3938" s="36"/>
      <c r="D3938" s="36"/>
      <c r="E3938" s="36"/>
      <c r="F3938" s="36"/>
      <c r="G3938" s="36"/>
      <c r="H3938" s="36"/>
      <c r="I3938" s="36"/>
    </row>
    <row r="3939" spans="3:9">
      <c r="C3939" s="36"/>
      <c r="D3939" s="36"/>
      <c r="E3939" s="36"/>
      <c r="F3939" s="36"/>
      <c r="G3939" s="36"/>
      <c r="H3939" s="36"/>
      <c r="I3939" s="36"/>
    </row>
    <row r="3940" spans="3:9">
      <c r="C3940" s="36"/>
      <c r="D3940" s="36"/>
      <c r="E3940" s="36"/>
      <c r="F3940" s="36"/>
      <c r="G3940" s="36"/>
      <c r="H3940" s="36"/>
      <c r="I3940" s="36"/>
    </row>
    <row r="3941" spans="3:9">
      <c r="C3941" s="36"/>
      <c r="D3941" s="36"/>
      <c r="E3941" s="36"/>
      <c r="F3941" s="36"/>
      <c r="G3941" s="36"/>
      <c r="H3941" s="36"/>
      <c r="I3941" s="36"/>
    </row>
    <row r="3942" spans="3:9">
      <c r="C3942" s="36"/>
      <c r="D3942" s="36"/>
      <c r="E3942" s="36"/>
      <c r="F3942" s="36"/>
      <c r="G3942" s="36"/>
      <c r="H3942" s="36"/>
      <c r="I3942" s="36"/>
    </row>
    <row r="3943" spans="3:9">
      <c r="C3943" s="36"/>
      <c r="D3943" s="36"/>
      <c r="E3943" s="36"/>
      <c r="F3943" s="36"/>
      <c r="G3943" s="36"/>
      <c r="H3943" s="36"/>
      <c r="I3943" s="36"/>
    </row>
    <row r="3944" spans="3:9">
      <c r="C3944" s="36"/>
      <c r="D3944" s="36"/>
      <c r="E3944" s="36"/>
      <c r="F3944" s="36"/>
      <c r="G3944" s="36"/>
      <c r="H3944" s="36"/>
      <c r="I3944" s="36"/>
    </row>
    <row r="3945" spans="3:9">
      <c r="C3945" s="36"/>
      <c r="D3945" s="36"/>
      <c r="E3945" s="36"/>
      <c r="F3945" s="36"/>
      <c r="G3945" s="36"/>
      <c r="H3945" s="36"/>
      <c r="I3945" s="36"/>
    </row>
    <row r="3946" spans="3:9">
      <c r="C3946" s="36"/>
      <c r="D3946" s="36"/>
      <c r="E3946" s="36"/>
      <c r="F3946" s="36"/>
      <c r="G3946" s="36"/>
      <c r="H3946" s="36"/>
      <c r="I3946" s="36"/>
    </row>
    <row r="3947" spans="3:9">
      <c r="C3947" s="36"/>
      <c r="D3947" s="36"/>
      <c r="E3947" s="36"/>
      <c r="F3947" s="36"/>
      <c r="G3947" s="36"/>
      <c r="H3947" s="36"/>
      <c r="I3947" s="36"/>
    </row>
    <row r="3949" spans="2:9">
      <c r="B3949" s="35" t="s">
        <v>1702</v>
      </c>
      <c r="C3949" s="36"/>
      <c r="D3949" s="36"/>
      <c r="E3949" s="36"/>
      <c r="F3949" s="36"/>
      <c r="G3949" s="36"/>
      <c r="H3949" s="36"/>
      <c r="I3949" s="36"/>
    </row>
    <row r="3950" spans="3:9">
      <c r="C3950" s="36"/>
      <c r="D3950" s="36"/>
      <c r="E3950" s="36"/>
      <c r="F3950" s="36"/>
      <c r="G3950" s="36"/>
      <c r="H3950" s="36"/>
      <c r="I3950" s="36"/>
    </row>
    <row r="3951" spans="3:9">
      <c r="C3951" s="36"/>
      <c r="D3951" s="36"/>
      <c r="E3951" s="36"/>
      <c r="F3951" s="36"/>
      <c r="G3951" s="36"/>
      <c r="H3951" s="36"/>
      <c r="I3951" s="36"/>
    </row>
    <row r="3952" spans="3:9">
      <c r="C3952" s="36"/>
      <c r="D3952" s="36"/>
      <c r="E3952" s="36"/>
      <c r="F3952" s="36"/>
      <c r="G3952" s="36"/>
      <c r="H3952" s="36"/>
      <c r="I3952" s="36"/>
    </row>
    <row r="3953" spans="3:9">
      <c r="C3953" s="36"/>
      <c r="D3953" s="36"/>
      <c r="E3953" s="36"/>
      <c r="F3953" s="36"/>
      <c r="G3953" s="36"/>
      <c r="H3953" s="36"/>
      <c r="I3953" s="36"/>
    </row>
    <row r="3954" spans="3:9">
      <c r="C3954" s="36"/>
      <c r="D3954" s="36"/>
      <c r="E3954" s="36"/>
      <c r="F3954" s="36"/>
      <c r="G3954" s="36"/>
      <c r="H3954" s="36"/>
      <c r="I3954" s="36"/>
    </row>
    <row r="3955" spans="3:9">
      <c r="C3955" s="36"/>
      <c r="D3955" s="36"/>
      <c r="E3955" s="36"/>
      <c r="F3955" s="36"/>
      <c r="G3955" s="36"/>
      <c r="H3955" s="36"/>
      <c r="I3955" s="36"/>
    </row>
    <row r="3956" spans="3:9">
      <c r="C3956" s="36"/>
      <c r="D3956" s="36"/>
      <c r="E3956" s="36"/>
      <c r="F3956" s="36"/>
      <c r="G3956" s="36"/>
      <c r="H3956" s="36"/>
      <c r="I3956" s="36"/>
    </row>
    <row r="3957" spans="3:9">
      <c r="C3957" s="36"/>
      <c r="D3957" s="36"/>
      <c r="E3957" s="36"/>
      <c r="F3957" s="36"/>
      <c r="G3957" s="36"/>
      <c r="H3957" s="36"/>
      <c r="I3957" s="36"/>
    </row>
    <row r="3958" spans="3:9">
      <c r="C3958" s="36"/>
      <c r="D3958" s="36"/>
      <c r="E3958" s="36"/>
      <c r="F3958" s="36"/>
      <c r="G3958" s="36"/>
      <c r="H3958" s="36"/>
      <c r="I3958" s="36"/>
    </row>
    <row r="3959" spans="3:9">
      <c r="C3959" s="36"/>
      <c r="D3959" s="36"/>
      <c r="E3959" s="36"/>
      <c r="F3959" s="36"/>
      <c r="G3959" s="36"/>
      <c r="H3959" s="36"/>
      <c r="I3959" s="36"/>
    </row>
    <row r="3961" spans="2:9">
      <c r="B3961" s="35" t="s">
        <v>1709</v>
      </c>
      <c r="C3961" s="36"/>
      <c r="D3961" s="36"/>
      <c r="E3961" s="36"/>
      <c r="F3961" s="36"/>
      <c r="G3961" s="36"/>
      <c r="H3961" s="36"/>
      <c r="I3961" s="36"/>
    </row>
    <row r="3962" spans="3:9">
      <c r="C3962" s="36"/>
      <c r="D3962" s="36"/>
      <c r="E3962" s="36"/>
      <c r="F3962" s="36"/>
      <c r="G3962" s="36"/>
      <c r="H3962" s="36"/>
      <c r="I3962" s="36"/>
    </row>
    <row r="3963" spans="3:9">
      <c r="C3963" s="36"/>
      <c r="D3963" s="36"/>
      <c r="E3963" s="36"/>
      <c r="F3963" s="36"/>
      <c r="G3963" s="36"/>
      <c r="H3963" s="36"/>
      <c r="I3963" s="36"/>
    </row>
    <row r="3964" spans="3:9">
      <c r="C3964" s="36"/>
      <c r="D3964" s="36"/>
      <c r="E3964" s="36"/>
      <c r="F3964" s="36"/>
      <c r="G3964" s="36"/>
      <c r="H3964" s="36"/>
      <c r="I3964" s="36"/>
    </row>
    <row r="3965" spans="3:9">
      <c r="C3965" s="36"/>
      <c r="D3965" s="36"/>
      <c r="E3965" s="36"/>
      <c r="F3965" s="36"/>
      <c r="G3965" s="36"/>
      <c r="H3965" s="36"/>
      <c r="I3965" s="36"/>
    </row>
    <row r="3966" spans="3:9">
      <c r="C3966" s="36"/>
      <c r="D3966" s="36"/>
      <c r="E3966" s="36"/>
      <c r="F3966" s="36"/>
      <c r="G3966" s="36"/>
      <c r="H3966" s="36"/>
      <c r="I3966" s="36"/>
    </row>
    <row r="3967" spans="3:9">
      <c r="C3967" s="36"/>
      <c r="D3967" s="36"/>
      <c r="E3967" s="36"/>
      <c r="F3967" s="36"/>
      <c r="G3967" s="36"/>
      <c r="H3967" s="36"/>
      <c r="I3967" s="36"/>
    </row>
    <row r="3968" spans="3:9">
      <c r="C3968" s="36"/>
      <c r="D3968" s="36"/>
      <c r="E3968" s="36"/>
      <c r="F3968" s="36"/>
      <c r="G3968" s="36"/>
      <c r="H3968" s="36"/>
      <c r="I3968" s="36"/>
    </row>
    <row r="3969" spans="3:9">
      <c r="C3969" s="36"/>
      <c r="D3969" s="36"/>
      <c r="E3969" s="36"/>
      <c r="F3969" s="36"/>
      <c r="G3969" s="36"/>
      <c r="H3969" s="36"/>
      <c r="I3969" s="36"/>
    </row>
    <row r="3970" spans="3:9">
      <c r="C3970" s="36"/>
      <c r="D3970" s="36"/>
      <c r="E3970" s="36"/>
      <c r="F3970" s="36"/>
      <c r="G3970" s="36"/>
      <c r="H3970" s="36"/>
      <c r="I3970" s="36"/>
    </row>
    <row r="3971" spans="3:9">
      <c r="C3971" s="36"/>
      <c r="D3971" s="36"/>
      <c r="E3971" s="36"/>
      <c r="F3971" s="36"/>
      <c r="G3971" s="36"/>
      <c r="H3971" s="36"/>
      <c r="I3971" s="36"/>
    </row>
    <row r="3973" spans="2:9">
      <c r="B3973" s="35" t="s">
        <v>1715</v>
      </c>
      <c r="C3973" s="36"/>
      <c r="D3973" s="36"/>
      <c r="E3973" s="36"/>
      <c r="F3973" s="36"/>
      <c r="G3973" s="36"/>
      <c r="H3973" s="36"/>
      <c r="I3973" s="36"/>
    </row>
    <row r="3974" spans="3:9">
      <c r="C3974" s="36"/>
      <c r="D3974" s="36"/>
      <c r="E3974" s="36"/>
      <c r="F3974" s="36"/>
      <c r="G3974" s="36"/>
      <c r="H3974" s="36"/>
      <c r="I3974" s="36"/>
    </row>
    <row r="3975" spans="3:9">
      <c r="C3975" s="36"/>
      <c r="D3975" s="36"/>
      <c r="E3975" s="36"/>
      <c r="F3975" s="36"/>
      <c r="G3975" s="36"/>
      <c r="H3975" s="36"/>
      <c r="I3975" s="36"/>
    </row>
    <row r="3976" spans="3:9">
      <c r="C3976" s="36"/>
      <c r="D3976" s="36"/>
      <c r="E3976" s="36"/>
      <c r="F3976" s="36"/>
      <c r="G3976" s="36"/>
      <c r="H3976" s="36"/>
      <c r="I3976" s="36"/>
    </row>
    <row r="3977" spans="3:9">
      <c r="C3977" s="36"/>
      <c r="D3977" s="36"/>
      <c r="E3977" s="36"/>
      <c r="F3977" s="36"/>
      <c r="G3977" s="36"/>
      <c r="H3977" s="36"/>
      <c r="I3977" s="36"/>
    </row>
    <row r="3978" spans="3:9">
      <c r="C3978" s="36"/>
      <c r="D3978" s="36"/>
      <c r="E3978" s="36"/>
      <c r="F3978" s="36"/>
      <c r="G3978" s="36"/>
      <c r="H3978" s="36"/>
      <c r="I3978" s="36"/>
    </row>
    <row r="3979" spans="3:9">
      <c r="C3979" s="36"/>
      <c r="D3979" s="36"/>
      <c r="E3979" s="36"/>
      <c r="F3979" s="36"/>
      <c r="G3979" s="36"/>
      <c r="H3979" s="36"/>
      <c r="I3979" s="36"/>
    </row>
    <row r="3980" spans="3:9">
      <c r="C3980" s="36"/>
      <c r="D3980" s="36"/>
      <c r="E3980" s="36"/>
      <c r="F3980" s="36"/>
      <c r="G3980" s="36"/>
      <c r="H3980" s="36"/>
      <c r="I3980" s="36"/>
    </row>
    <row r="3981" spans="3:9">
      <c r="C3981" s="36"/>
      <c r="D3981" s="36"/>
      <c r="E3981" s="36"/>
      <c r="F3981" s="36"/>
      <c r="G3981" s="36"/>
      <c r="H3981" s="36"/>
      <c r="I3981" s="36"/>
    </row>
    <row r="3982" spans="3:9">
      <c r="C3982" s="36"/>
      <c r="D3982" s="36"/>
      <c r="E3982" s="36"/>
      <c r="F3982" s="36"/>
      <c r="G3982" s="36"/>
      <c r="H3982" s="36"/>
      <c r="I3982" s="36"/>
    </row>
    <row r="3983" spans="3:9">
      <c r="C3983" s="36"/>
      <c r="D3983" s="36"/>
      <c r="E3983" s="36"/>
      <c r="F3983" s="36"/>
      <c r="G3983" s="36"/>
      <c r="H3983" s="36"/>
      <c r="I3983" s="36"/>
    </row>
    <row r="3985" spans="2:9">
      <c r="B3985" s="35" t="s">
        <v>1719</v>
      </c>
      <c r="C3985" s="36"/>
      <c r="D3985" s="36"/>
      <c r="E3985" s="36"/>
      <c r="F3985" s="36"/>
      <c r="G3985" s="36"/>
      <c r="H3985" s="36"/>
      <c r="I3985" s="36"/>
    </row>
    <row r="3986" spans="3:9">
      <c r="C3986" s="36"/>
      <c r="D3986" s="36"/>
      <c r="E3986" s="36"/>
      <c r="F3986" s="36"/>
      <c r="G3986" s="36"/>
      <c r="H3986" s="36"/>
      <c r="I3986" s="36"/>
    </row>
    <row r="3987" spans="3:9">
      <c r="C3987" s="36"/>
      <c r="D3987" s="36"/>
      <c r="E3987" s="36"/>
      <c r="F3987" s="36"/>
      <c r="G3987" s="36"/>
      <c r="H3987" s="36"/>
      <c r="I3987" s="36"/>
    </row>
    <row r="3988" spans="3:9">
      <c r="C3988" s="36"/>
      <c r="D3988" s="36"/>
      <c r="E3988" s="36"/>
      <c r="F3988" s="36"/>
      <c r="G3988" s="36"/>
      <c r="H3988" s="36"/>
      <c r="I3988" s="36"/>
    </row>
    <row r="3989" spans="3:9">
      <c r="C3989" s="36"/>
      <c r="D3989" s="36"/>
      <c r="E3989" s="36"/>
      <c r="F3989" s="36"/>
      <c r="G3989" s="36"/>
      <c r="H3989" s="36"/>
      <c r="I3989" s="36"/>
    </row>
    <row r="3990" spans="3:9">
      <c r="C3990" s="36"/>
      <c r="D3990" s="36"/>
      <c r="E3990" s="36"/>
      <c r="F3990" s="36"/>
      <c r="G3990" s="36"/>
      <c r="H3990" s="36"/>
      <c r="I3990" s="36"/>
    </row>
    <row r="3991" spans="3:9">
      <c r="C3991" s="36"/>
      <c r="D3991" s="36"/>
      <c r="E3991" s="36"/>
      <c r="F3991" s="36"/>
      <c r="G3991" s="36"/>
      <c r="H3991" s="36"/>
      <c r="I3991" s="36"/>
    </row>
    <row r="3992" spans="3:9">
      <c r="C3992" s="36"/>
      <c r="D3992" s="36"/>
      <c r="E3992" s="36"/>
      <c r="F3992" s="36"/>
      <c r="G3992" s="36"/>
      <c r="H3992" s="36"/>
      <c r="I3992" s="36"/>
    </row>
    <row r="3993" spans="3:9">
      <c r="C3993" s="36"/>
      <c r="D3993" s="36"/>
      <c r="E3993" s="36"/>
      <c r="F3993" s="36"/>
      <c r="G3993" s="36"/>
      <c r="H3993" s="36"/>
      <c r="I3993" s="36"/>
    </row>
    <row r="3994" spans="3:9">
      <c r="C3994" s="36"/>
      <c r="D3994" s="36"/>
      <c r="E3994" s="36"/>
      <c r="F3994" s="36"/>
      <c r="G3994" s="36"/>
      <c r="H3994" s="36"/>
      <c r="I3994" s="36"/>
    </row>
    <row r="3995" spans="3:9">
      <c r="C3995" s="36"/>
      <c r="D3995" s="36"/>
      <c r="E3995" s="36"/>
      <c r="F3995" s="36"/>
      <c r="G3995" s="36"/>
      <c r="H3995" s="36"/>
      <c r="I3995" s="36"/>
    </row>
    <row r="3997" spans="2:9">
      <c r="B3997" s="35" t="s">
        <v>1726</v>
      </c>
      <c r="C3997" s="36"/>
      <c r="D3997" s="36"/>
      <c r="E3997" s="36"/>
      <c r="F3997" s="36"/>
      <c r="G3997" s="36"/>
      <c r="H3997" s="36"/>
      <c r="I3997" s="36"/>
    </row>
    <row r="3998" spans="3:9">
      <c r="C3998" s="36"/>
      <c r="D3998" s="36"/>
      <c r="E3998" s="36"/>
      <c r="F3998" s="36"/>
      <c r="G3998" s="36"/>
      <c r="H3998" s="36"/>
      <c r="I3998" s="36"/>
    </row>
    <row r="3999" spans="3:9">
      <c r="C3999" s="36"/>
      <c r="D3999" s="36"/>
      <c r="E3999" s="36"/>
      <c r="F3999" s="36"/>
      <c r="G3999" s="36"/>
      <c r="H3999" s="36"/>
      <c r="I3999" s="36"/>
    </row>
    <row r="4000" spans="3:9">
      <c r="C4000" s="36"/>
      <c r="D4000" s="36"/>
      <c r="E4000" s="36"/>
      <c r="F4000" s="36"/>
      <c r="G4000" s="36"/>
      <c r="H4000" s="36"/>
      <c r="I4000" s="36"/>
    </row>
    <row r="4001" spans="3:9">
      <c r="C4001" s="36"/>
      <c r="D4001" s="36"/>
      <c r="E4001" s="36"/>
      <c r="F4001" s="36"/>
      <c r="G4001" s="36"/>
      <c r="H4001" s="36"/>
      <c r="I4001" s="36"/>
    </row>
    <row r="4002" spans="3:9">
      <c r="C4002" s="36"/>
      <c r="D4002" s="36"/>
      <c r="E4002" s="36"/>
      <c r="F4002" s="36"/>
      <c r="G4002" s="36"/>
      <c r="H4002" s="36"/>
      <c r="I4002" s="36"/>
    </row>
    <row r="4003" spans="3:9">
      <c r="C4003" s="36"/>
      <c r="D4003" s="36"/>
      <c r="E4003" s="36"/>
      <c r="F4003" s="36"/>
      <c r="G4003" s="36"/>
      <c r="H4003" s="36"/>
      <c r="I4003" s="36"/>
    </row>
    <row r="4004" spans="3:9">
      <c r="C4004" s="36"/>
      <c r="D4004" s="36"/>
      <c r="E4004" s="36"/>
      <c r="F4004" s="36"/>
      <c r="G4004" s="36"/>
      <c r="H4004" s="36"/>
      <c r="I4004" s="36"/>
    </row>
    <row r="4005" spans="3:9">
      <c r="C4005" s="36"/>
      <c r="D4005" s="36"/>
      <c r="E4005" s="36"/>
      <c r="F4005" s="36"/>
      <c r="G4005" s="36"/>
      <c r="H4005" s="36"/>
      <c r="I4005" s="36"/>
    </row>
    <row r="4006" spans="3:9">
      <c r="C4006" s="36"/>
      <c r="D4006" s="36"/>
      <c r="E4006" s="36"/>
      <c r="F4006" s="36"/>
      <c r="G4006" s="36"/>
      <c r="H4006" s="36"/>
      <c r="I4006" s="36"/>
    </row>
    <row r="4007" spans="3:9">
      <c r="C4007" s="36"/>
      <c r="D4007" s="36"/>
      <c r="E4007" s="36"/>
      <c r="F4007" s="36"/>
      <c r="G4007" s="36"/>
      <c r="H4007" s="36"/>
      <c r="I4007" s="36"/>
    </row>
    <row r="4009" spans="2:9">
      <c r="B4009" s="35" t="s">
        <v>1731</v>
      </c>
      <c r="C4009" s="36"/>
      <c r="D4009" s="36"/>
      <c r="E4009" s="36"/>
      <c r="F4009" s="36"/>
      <c r="G4009" s="36"/>
      <c r="H4009" s="36"/>
      <c r="I4009" s="36"/>
    </row>
    <row r="4010" spans="3:9">
      <c r="C4010" s="36"/>
      <c r="D4010" s="36"/>
      <c r="E4010" s="36"/>
      <c r="F4010" s="36"/>
      <c r="G4010" s="36"/>
      <c r="H4010" s="36"/>
      <c r="I4010" s="36"/>
    </row>
    <row r="4011" spans="3:9">
      <c r="C4011" s="36"/>
      <c r="D4011" s="36"/>
      <c r="E4011" s="36"/>
      <c r="F4011" s="36"/>
      <c r="G4011" s="36"/>
      <c r="H4011" s="36"/>
      <c r="I4011" s="36"/>
    </row>
    <row r="4012" spans="3:9">
      <c r="C4012" s="36"/>
      <c r="D4012" s="36"/>
      <c r="E4012" s="36"/>
      <c r="F4012" s="36"/>
      <c r="G4012" s="36"/>
      <c r="H4012" s="36"/>
      <c r="I4012" s="36"/>
    </row>
    <row r="4013" spans="3:9">
      <c r="C4013" s="36"/>
      <c r="D4013" s="36"/>
      <c r="E4013" s="36"/>
      <c r="F4013" s="36"/>
      <c r="G4013" s="36"/>
      <c r="H4013" s="36"/>
      <c r="I4013" s="36"/>
    </row>
    <row r="4014" spans="3:9">
      <c r="C4014" s="36"/>
      <c r="D4014" s="36"/>
      <c r="E4014" s="36"/>
      <c r="F4014" s="36"/>
      <c r="G4014" s="36"/>
      <c r="H4014" s="36"/>
      <c r="I4014" s="36"/>
    </row>
    <row r="4015" spans="3:9">
      <c r="C4015" s="36"/>
      <c r="D4015" s="36"/>
      <c r="E4015" s="36"/>
      <c r="F4015" s="36"/>
      <c r="G4015" s="36"/>
      <c r="H4015" s="36"/>
      <c r="I4015" s="36"/>
    </row>
    <row r="4016" spans="3:9">
      <c r="C4016" s="36"/>
      <c r="D4016" s="36"/>
      <c r="E4016" s="36"/>
      <c r="F4016" s="36"/>
      <c r="G4016" s="36"/>
      <c r="H4016" s="36"/>
      <c r="I4016" s="36"/>
    </row>
    <row r="4017" spans="3:9">
      <c r="C4017" s="36"/>
      <c r="D4017" s="36"/>
      <c r="E4017" s="36"/>
      <c r="F4017" s="36"/>
      <c r="G4017" s="36"/>
      <c r="H4017" s="36"/>
      <c r="I4017" s="36"/>
    </row>
    <row r="4018" spans="3:9">
      <c r="C4018" s="36"/>
      <c r="D4018" s="36"/>
      <c r="E4018" s="36"/>
      <c r="F4018" s="36"/>
      <c r="G4018" s="36"/>
      <c r="H4018" s="36"/>
      <c r="I4018" s="36"/>
    </row>
    <row r="4019" spans="3:9">
      <c r="C4019" s="36"/>
      <c r="D4019" s="36"/>
      <c r="E4019" s="36"/>
      <c r="F4019" s="36"/>
      <c r="G4019" s="36"/>
      <c r="H4019" s="36"/>
      <c r="I4019" s="36"/>
    </row>
    <row r="4021" spans="2:9">
      <c r="B4021" s="35" t="s">
        <v>1738</v>
      </c>
      <c r="C4021" s="36"/>
      <c r="D4021" s="36"/>
      <c r="E4021" s="36"/>
      <c r="F4021" s="36"/>
      <c r="G4021" s="36"/>
      <c r="H4021" s="36"/>
      <c r="I4021" s="36"/>
    </row>
    <row r="4022" spans="3:9">
      <c r="C4022" s="36"/>
      <c r="D4022" s="36"/>
      <c r="E4022" s="36"/>
      <c r="F4022" s="36"/>
      <c r="G4022" s="36"/>
      <c r="H4022" s="36"/>
      <c r="I4022" s="36"/>
    </row>
    <row r="4023" spans="3:9">
      <c r="C4023" s="36"/>
      <c r="D4023" s="36"/>
      <c r="E4023" s="36"/>
      <c r="F4023" s="36"/>
      <c r="G4023" s="36"/>
      <c r="H4023" s="36"/>
      <c r="I4023" s="36"/>
    </row>
    <row r="4024" spans="3:9">
      <c r="C4024" s="36"/>
      <c r="D4024" s="36"/>
      <c r="E4024" s="36"/>
      <c r="F4024" s="36"/>
      <c r="G4024" s="36"/>
      <c r="H4024" s="36"/>
      <c r="I4024" s="36"/>
    </row>
    <row r="4025" spans="3:9">
      <c r="C4025" s="36"/>
      <c r="D4025" s="36"/>
      <c r="E4025" s="36"/>
      <c r="F4025" s="36"/>
      <c r="G4025" s="36"/>
      <c r="H4025" s="36"/>
      <c r="I4025" s="36"/>
    </row>
    <row r="4026" spans="3:9">
      <c r="C4026" s="36"/>
      <c r="D4026" s="36"/>
      <c r="E4026" s="36"/>
      <c r="F4026" s="36"/>
      <c r="G4026" s="36"/>
      <c r="H4026" s="36"/>
      <c r="I4026" s="36"/>
    </row>
    <row r="4027" spans="3:9">
      <c r="C4027" s="36"/>
      <c r="D4027" s="36"/>
      <c r="E4027" s="36"/>
      <c r="F4027" s="36"/>
      <c r="G4027" s="36"/>
      <c r="H4027" s="36"/>
      <c r="I4027" s="36"/>
    </row>
    <row r="4028" spans="3:9">
      <c r="C4028" s="36"/>
      <c r="D4028" s="36"/>
      <c r="E4028" s="36"/>
      <c r="F4028" s="36"/>
      <c r="G4028" s="36"/>
      <c r="H4028" s="36"/>
      <c r="I4028" s="36"/>
    </row>
    <row r="4029" spans="3:9">
      <c r="C4029" s="36"/>
      <c r="D4029" s="36"/>
      <c r="E4029" s="36"/>
      <c r="F4029" s="36"/>
      <c r="G4029" s="36"/>
      <c r="H4029" s="36"/>
      <c r="I4029" s="36"/>
    </row>
    <row r="4030" spans="3:9">
      <c r="C4030" s="36"/>
      <c r="D4030" s="36"/>
      <c r="E4030" s="36"/>
      <c r="F4030" s="36"/>
      <c r="G4030" s="36"/>
      <c r="H4030" s="36"/>
      <c r="I4030" s="36"/>
    </row>
    <row r="4031" spans="3:9">
      <c r="C4031" s="36"/>
      <c r="D4031" s="36"/>
      <c r="E4031" s="36"/>
      <c r="F4031" s="36"/>
      <c r="G4031" s="36"/>
      <c r="H4031" s="36"/>
      <c r="I4031" s="36"/>
    </row>
    <row r="4033" spans="2:9">
      <c r="B4033" s="35" t="s">
        <v>1745</v>
      </c>
      <c r="C4033" s="36"/>
      <c r="D4033" s="36"/>
      <c r="E4033" s="36"/>
      <c r="F4033" s="36"/>
      <c r="G4033" s="36"/>
      <c r="H4033" s="36"/>
      <c r="I4033" s="36"/>
    </row>
    <row r="4034" spans="3:9">
      <c r="C4034" s="36"/>
      <c r="D4034" s="36"/>
      <c r="E4034" s="36"/>
      <c r="F4034" s="36"/>
      <c r="G4034" s="36"/>
      <c r="H4034" s="36"/>
      <c r="I4034" s="36"/>
    </row>
    <row r="4035" spans="3:9">
      <c r="C4035" s="36"/>
      <c r="D4035" s="36"/>
      <c r="E4035" s="36"/>
      <c r="F4035" s="36"/>
      <c r="G4035" s="36"/>
      <c r="H4035" s="36"/>
      <c r="I4035" s="36"/>
    </row>
    <row r="4036" spans="3:9">
      <c r="C4036" s="36"/>
      <c r="D4036" s="36"/>
      <c r="E4036" s="36"/>
      <c r="F4036" s="36"/>
      <c r="G4036" s="36"/>
      <c r="H4036" s="36"/>
      <c r="I4036" s="36"/>
    </row>
    <row r="4037" spans="3:9">
      <c r="C4037" s="36"/>
      <c r="D4037" s="36"/>
      <c r="E4037" s="36"/>
      <c r="F4037" s="36"/>
      <c r="G4037" s="36"/>
      <c r="H4037" s="36"/>
      <c r="I4037" s="36"/>
    </row>
    <row r="4038" spans="3:9">
      <c r="C4038" s="36"/>
      <c r="D4038" s="36"/>
      <c r="E4038" s="36"/>
      <c r="F4038" s="36"/>
      <c r="G4038" s="36"/>
      <c r="H4038" s="36"/>
      <c r="I4038" s="36"/>
    </row>
    <row r="4039" spans="3:9">
      <c r="C4039" s="36"/>
      <c r="D4039" s="36"/>
      <c r="E4039" s="36"/>
      <c r="F4039" s="36"/>
      <c r="G4039" s="36"/>
      <c r="H4039" s="36"/>
      <c r="I4039" s="36"/>
    </row>
    <row r="4040" spans="3:9">
      <c r="C4040" s="36"/>
      <c r="D4040" s="36"/>
      <c r="E4040" s="36"/>
      <c r="F4040" s="36"/>
      <c r="G4040" s="36"/>
      <c r="H4040" s="36"/>
      <c r="I4040" s="36"/>
    </row>
    <row r="4041" spans="3:9">
      <c r="C4041" s="36"/>
      <c r="D4041" s="36"/>
      <c r="E4041" s="36"/>
      <c r="F4041" s="36"/>
      <c r="G4041" s="36"/>
      <c r="H4041" s="36"/>
      <c r="I4041" s="36"/>
    </row>
    <row r="4042" spans="3:9">
      <c r="C4042" s="36"/>
      <c r="D4042" s="36"/>
      <c r="E4042" s="36"/>
      <c r="F4042" s="36"/>
      <c r="G4042" s="36"/>
      <c r="H4042" s="36"/>
      <c r="I4042" s="36"/>
    </row>
    <row r="4043" spans="3:9">
      <c r="C4043" s="36"/>
      <c r="D4043" s="36"/>
      <c r="E4043" s="36"/>
      <c r="F4043" s="36"/>
      <c r="G4043" s="36"/>
      <c r="H4043" s="36"/>
      <c r="I4043" s="36"/>
    </row>
    <row r="4045" spans="2:9">
      <c r="B4045" s="35" t="s">
        <v>1751</v>
      </c>
      <c r="C4045" s="36"/>
      <c r="D4045" s="36"/>
      <c r="E4045" s="36"/>
      <c r="F4045" s="36"/>
      <c r="G4045" s="36"/>
      <c r="H4045" s="36"/>
      <c r="I4045" s="36"/>
    </row>
    <row r="4046" spans="3:9">
      <c r="C4046" s="36"/>
      <c r="D4046" s="36"/>
      <c r="E4046" s="36"/>
      <c r="F4046" s="36"/>
      <c r="G4046" s="36"/>
      <c r="H4046" s="36"/>
      <c r="I4046" s="36"/>
    </row>
    <row r="4047" spans="3:9">
      <c r="C4047" s="36"/>
      <c r="D4047" s="36"/>
      <c r="E4047" s="36"/>
      <c r="F4047" s="36"/>
      <c r="G4047" s="36"/>
      <c r="H4047" s="36"/>
      <c r="I4047" s="36"/>
    </row>
    <row r="4048" spans="3:9">
      <c r="C4048" s="36"/>
      <c r="D4048" s="36"/>
      <c r="E4048" s="36"/>
      <c r="F4048" s="36"/>
      <c r="G4048" s="36"/>
      <c r="H4048" s="36"/>
      <c r="I4048" s="36"/>
    </row>
    <row r="4049" spans="3:9">
      <c r="C4049" s="36"/>
      <c r="D4049" s="36"/>
      <c r="E4049" s="36"/>
      <c r="F4049" s="36"/>
      <c r="G4049" s="36"/>
      <c r="H4049" s="36"/>
      <c r="I4049" s="36"/>
    </row>
    <row r="4050" spans="3:9">
      <c r="C4050" s="36"/>
      <c r="D4050" s="36"/>
      <c r="E4050" s="36"/>
      <c r="F4050" s="36"/>
      <c r="G4050" s="36"/>
      <c r="H4050" s="36"/>
      <c r="I4050" s="36"/>
    </row>
    <row r="4051" spans="3:9">
      <c r="C4051" s="36"/>
      <c r="D4051" s="36"/>
      <c r="E4051" s="36"/>
      <c r="F4051" s="36"/>
      <c r="G4051" s="36"/>
      <c r="H4051" s="36"/>
      <c r="I4051" s="36"/>
    </row>
    <row r="4052" spans="3:9">
      <c r="C4052" s="36"/>
      <c r="D4052" s="36"/>
      <c r="E4052" s="36"/>
      <c r="F4052" s="36"/>
      <c r="G4052" s="36"/>
      <c r="H4052" s="36"/>
      <c r="I4052" s="36"/>
    </row>
    <row r="4053" spans="3:9">
      <c r="C4053" s="36"/>
      <c r="D4053" s="36"/>
      <c r="E4053" s="36"/>
      <c r="F4053" s="36"/>
      <c r="G4053" s="36"/>
      <c r="H4053" s="36"/>
      <c r="I4053" s="36"/>
    </row>
    <row r="4054" spans="3:9">
      <c r="C4054" s="36"/>
      <c r="D4054" s="36"/>
      <c r="E4054" s="36"/>
      <c r="F4054" s="36"/>
      <c r="G4054" s="36"/>
      <c r="H4054" s="36"/>
      <c r="I4054" s="36"/>
    </row>
    <row r="4055" spans="3:9">
      <c r="C4055" s="36"/>
      <c r="D4055" s="36"/>
      <c r="E4055" s="36"/>
      <c r="F4055" s="36"/>
      <c r="G4055" s="36"/>
      <c r="H4055" s="36"/>
      <c r="I4055" s="36"/>
    </row>
    <row r="4057" spans="2:9">
      <c r="B4057" s="35" t="s">
        <v>1758</v>
      </c>
      <c r="C4057" s="36"/>
      <c r="D4057" s="36"/>
      <c r="E4057" s="36"/>
      <c r="F4057" s="36"/>
      <c r="G4057" s="36"/>
      <c r="H4057" s="36"/>
      <c r="I4057" s="36"/>
    </row>
    <row r="4058" spans="3:9">
      <c r="C4058" s="36"/>
      <c r="D4058" s="36"/>
      <c r="E4058" s="36"/>
      <c r="F4058" s="36"/>
      <c r="G4058" s="36"/>
      <c r="H4058" s="36"/>
      <c r="I4058" s="36"/>
    </row>
    <row r="4059" spans="3:9">
      <c r="C4059" s="36"/>
      <c r="D4059" s="36"/>
      <c r="E4059" s="36"/>
      <c r="F4059" s="36"/>
      <c r="G4059" s="36"/>
      <c r="H4059" s="36"/>
      <c r="I4059" s="36"/>
    </row>
    <row r="4060" spans="3:9">
      <c r="C4060" s="36"/>
      <c r="D4060" s="36"/>
      <c r="E4060" s="36"/>
      <c r="F4060" s="36"/>
      <c r="G4060" s="36"/>
      <c r="H4060" s="36"/>
      <c r="I4060" s="36"/>
    </row>
    <row r="4061" spans="3:9">
      <c r="C4061" s="36"/>
      <c r="D4061" s="36"/>
      <c r="E4061" s="36"/>
      <c r="F4061" s="36"/>
      <c r="G4061" s="36"/>
      <c r="H4061" s="36"/>
      <c r="I4061" s="36"/>
    </row>
    <row r="4062" spans="3:9">
      <c r="C4062" s="36"/>
      <c r="D4062" s="36"/>
      <c r="E4062" s="36"/>
      <c r="F4062" s="36"/>
      <c r="G4062" s="36"/>
      <c r="H4062" s="36"/>
      <c r="I4062" s="36"/>
    </row>
    <row r="4063" spans="3:9">
      <c r="C4063" s="36"/>
      <c r="D4063" s="36"/>
      <c r="E4063" s="36"/>
      <c r="F4063" s="36"/>
      <c r="G4063" s="36"/>
      <c r="H4063" s="36"/>
      <c r="I4063" s="36"/>
    </row>
    <row r="4064" spans="3:9">
      <c r="C4064" s="36"/>
      <c r="D4064" s="36"/>
      <c r="E4064" s="36"/>
      <c r="F4064" s="36"/>
      <c r="G4064" s="36"/>
      <c r="H4064" s="36"/>
      <c r="I4064" s="36"/>
    </row>
    <row r="4065" spans="3:9">
      <c r="C4065" s="36"/>
      <c r="D4065" s="36"/>
      <c r="E4065" s="36"/>
      <c r="F4065" s="36"/>
      <c r="G4065" s="36"/>
      <c r="H4065" s="36"/>
      <c r="I4065" s="36"/>
    </row>
    <row r="4066" spans="3:9">
      <c r="C4066" s="36"/>
      <c r="D4066" s="36"/>
      <c r="E4066" s="36"/>
      <c r="F4066" s="36"/>
      <c r="G4066" s="36"/>
      <c r="H4066" s="36"/>
      <c r="I4066" s="36"/>
    </row>
    <row r="4067" spans="3:9">
      <c r="C4067" s="36"/>
      <c r="D4067" s="36"/>
      <c r="E4067" s="36"/>
      <c r="F4067" s="36"/>
      <c r="G4067" s="36"/>
      <c r="H4067" s="36"/>
      <c r="I4067" s="36"/>
    </row>
    <row r="4069" spans="2:9">
      <c r="B4069" s="35" t="s">
        <v>1763</v>
      </c>
      <c r="C4069" s="36"/>
      <c r="D4069" s="36"/>
      <c r="E4069" s="36"/>
      <c r="F4069" s="36"/>
      <c r="G4069" s="36"/>
      <c r="H4069" s="36"/>
      <c r="I4069" s="36"/>
    </row>
    <row r="4070" spans="3:9">
      <c r="C4070" s="36"/>
      <c r="D4070" s="36"/>
      <c r="E4070" s="36"/>
      <c r="F4070" s="36"/>
      <c r="G4070" s="36"/>
      <c r="H4070" s="36"/>
      <c r="I4070" s="36"/>
    </row>
    <row r="4071" spans="3:9">
      <c r="C4071" s="36"/>
      <c r="D4071" s="36"/>
      <c r="E4071" s="36"/>
      <c r="F4071" s="36"/>
      <c r="G4071" s="36"/>
      <c r="H4071" s="36"/>
      <c r="I4071" s="36"/>
    </row>
    <row r="4072" spans="3:9">
      <c r="C4072" s="36"/>
      <c r="D4072" s="36"/>
      <c r="E4072" s="36"/>
      <c r="F4072" s="36"/>
      <c r="G4072" s="36"/>
      <c r="H4072" s="36"/>
      <c r="I4072" s="36"/>
    </row>
    <row r="4073" spans="3:9">
      <c r="C4073" s="36"/>
      <c r="D4073" s="36"/>
      <c r="E4073" s="36"/>
      <c r="F4073" s="36"/>
      <c r="G4073" s="36"/>
      <c r="H4073" s="36"/>
      <c r="I4073" s="36"/>
    </row>
    <row r="4074" spans="3:9">
      <c r="C4074" s="36"/>
      <c r="D4074" s="36"/>
      <c r="E4074" s="36"/>
      <c r="F4074" s="36"/>
      <c r="G4074" s="36"/>
      <c r="H4074" s="36"/>
      <c r="I4074" s="36"/>
    </row>
    <row r="4075" spans="3:9">
      <c r="C4075" s="36"/>
      <c r="D4075" s="36"/>
      <c r="E4075" s="36"/>
      <c r="F4075" s="36"/>
      <c r="G4075" s="36"/>
      <c r="H4075" s="36"/>
      <c r="I4075" s="36"/>
    </row>
    <row r="4076" spans="3:9">
      <c r="C4076" s="36"/>
      <c r="D4076" s="36"/>
      <c r="E4076" s="36"/>
      <c r="F4076" s="36"/>
      <c r="G4076" s="36"/>
      <c r="H4076" s="36"/>
      <c r="I4076" s="36"/>
    </row>
    <row r="4077" spans="3:9">
      <c r="C4077" s="36"/>
      <c r="D4077" s="36"/>
      <c r="E4077" s="36"/>
      <c r="F4077" s="36"/>
      <c r="G4077" s="36"/>
      <c r="H4077" s="36"/>
      <c r="I4077" s="36"/>
    </row>
    <row r="4078" spans="3:9">
      <c r="C4078" s="36"/>
      <c r="D4078" s="36"/>
      <c r="E4078" s="36"/>
      <c r="F4078" s="36"/>
      <c r="G4078" s="36"/>
      <c r="H4078" s="36"/>
      <c r="I4078" s="36"/>
    </row>
    <row r="4079" spans="3:9">
      <c r="C4079" s="36"/>
      <c r="D4079" s="36"/>
      <c r="E4079" s="36"/>
      <c r="F4079" s="36"/>
      <c r="G4079" s="36"/>
      <c r="H4079" s="36"/>
      <c r="I4079" s="36"/>
    </row>
    <row r="4081" spans="2:9">
      <c r="B4081" s="35" t="s">
        <v>1768</v>
      </c>
      <c r="C4081" s="36"/>
      <c r="D4081" s="36"/>
      <c r="E4081" s="36"/>
      <c r="F4081" s="36"/>
      <c r="G4081" s="36"/>
      <c r="H4081" s="36"/>
      <c r="I4081" s="36"/>
    </row>
    <row r="4082" spans="3:9">
      <c r="C4082" s="36"/>
      <c r="D4082" s="36"/>
      <c r="E4082" s="36"/>
      <c r="F4082" s="36"/>
      <c r="G4082" s="36"/>
      <c r="H4082" s="36"/>
      <c r="I4082" s="36"/>
    </row>
    <row r="4083" spans="3:9">
      <c r="C4083" s="36"/>
      <c r="D4083" s="36"/>
      <c r="E4083" s="36"/>
      <c r="F4083" s="36"/>
      <c r="G4083" s="36"/>
      <c r="H4083" s="36"/>
      <c r="I4083" s="36"/>
    </row>
    <row r="4084" spans="3:9">
      <c r="C4084" s="36"/>
      <c r="D4084" s="36"/>
      <c r="E4084" s="36"/>
      <c r="F4084" s="36"/>
      <c r="G4084" s="36"/>
      <c r="H4084" s="36"/>
      <c r="I4084" s="36"/>
    </row>
    <row r="4085" spans="3:9">
      <c r="C4085" s="36"/>
      <c r="D4085" s="36"/>
      <c r="E4085" s="36"/>
      <c r="F4085" s="36"/>
      <c r="G4085" s="36"/>
      <c r="H4085" s="36"/>
      <c r="I4085" s="36"/>
    </row>
    <row r="4086" spans="3:9">
      <c r="C4086" s="36"/>
      <c r="D4086" s="36"/>
      <c r="E4086" s="36"/>
      <c r="F4086" s="36"/>
      <c r="G4086" s="36"/>
      <c r="H4086" s="36"/>
      <c r="I4086" s="36"/>
    </row>
    <row r="4087" spans="3:9">
      <c r="C4087" s="36"/>
      <c r="D4087" s="36"/>
      <c r="E4087" s="36"/>
      <c r="F4087" s="36"/>
      <c r="G4087" s="36"/>
      <c r="H4087" s="36"/>
      <c r="I4087" s="36"/>
    </row>
    <row r="4088" spans="3:9">
      <c r="C4088" s="36"/>
      <c r="D4088" s="36"/>
      <c r="E4088" s="36"/>
      <c r="F4088" s="36"/>
      <c r="G4088" s="36"/>
      <c r="H4088" s="36"/>
      <c r="I4088" s="36"/>
    </row>
    <row r="4089" spans="3:9">
      <c r="C4089" s="36"/>
      <c r="D4089" s="36"/>
      <c r="E4089" s="36"/>
      <c r="F4089" s="36"/>
      <c r="G4089" s="36"/>
      <c r="H4089" s="36"/>
      <c r="I4089" s="36"/>
    </row>
    <row r="4090" spans="3:9">
      <c r="C4090" s="36"/>
      <c r="D4090" s="36"/>
      <c r="E4090" s="36"/>
      <c r="F4090" s="36"/>
      <c r="G4090" s="36"/>
      <c r="H4090" s="36"/>
      <c r="I4090" s="36"/>
    </row>
    <row r="4091" spans="3:9">
      <c r="C4091" s="36"/>
      <c r="D4091" s="36"/>
      <c r="E4091" s="36"/>
      <c r="F4091" s="36"/>
      <c r="G4091" s="36"/>
      <c r="H4091" s="36"/>
      <c r="I4091" s="36"/>
    </row>
    <row r="4093" spans="2:9">
      <c r="B4093" s="35" t="s">
        <v>2334</v>
      </c>
      <c r="C4093" s="36"/>
      <c r="D4093" s="36"/>
      <c r="E4093" s="36"/>
      <c r="F4093" s="36"/>
      <c r="G4093" s="36"/>
      <c r="H4093" s="36"/>
      <c r="I4093" s="36"/>
    </row>
    <row r="4094" spans="3:9">
      <c r="C4094" s="36"/>
      <c r="D4094" s="36"/>
      <c r="E4094" s="36"/>
      <c r="F4094" s="36"/>
      <c r="G4094" s="36"/>
      <c r="H4094" s="36"/>
      <c r="I4094" s="36"/>
    </row>
    <row r="4095" spans="3:9">
      <c r="C4095" s="36"/>
      <c r="D4095" s="36"/>
      <c r="E4095" s="36"/>
      <c r="F4095" s="36"/>
      <c r="G4095" s="36"/>
      <c r="H4095" s="36"/>
      <c r="I4095" s="36"/>
    </row>
    <row r="4096" spans="3:9">
      <c r="C4096" s="36"/>
      <c r="D4096" s="36"/>
      <c r="E4096" s="36"/>
      <c r="F4096" s="36"/>
      <c r="G4096" s="36"/>
      <c r="H4096" s="36"/>
      <c r="I4096" s="36"/>
    </row>
    <row r="4097" spans="3:9">
      <c r="C4097" s="36"/>
      <c r="D4097" s="36"/>
      <c r="E4097" s="36"/>
      <c r="F4097" s="36"/>
      <c r="G4097" s="36"/>
      <c r="H4097" s="36"/>
      <c r="I4097" s="36"/>
    </row>
    <row r="4098" spans="3:9">
      <c r="C4098" s="36"/>
      <c r="D4098" s="36"/>
      <c r="E4098" s="36"/>
      <c r="F4098" s="36"/>
      <c r="G4098" s="36"/>
      <c r="H4098" s="36"/>
      <c r="I4098" s="36"/>
    </row>
    <row r="4099" spans="3:9">
      <c r="C4099" s="36"/>
      <c r="D4099" s="36"/>
      <c r="E4099" s="36"/>
      <c r="F4099" s="36"/>
      <c r="G4099" s="36"/>
      <c r="H4099" s="36"/>
      <c r="I4099" s="36"/>
    </row>
    <row r="4100" spans="3:9">
      <c r="C4100" s="36"/>
      <c r="D4100" s="36"/>
      <c r="E4100" s="36"/>
      <c r="F4100" s="36"/>
      <c r="G4100" s="36"/>
      <c r="H4100" s="36"/>
      <c r="I4100" s="36"/>
    </row>
    <row r="4101" spans="3:9">
      <c r="C4101" s="36"/>
      <c r="D4101" s="36"/>
      <c r="E4101" s="36"/>
      <c r="F4101" s="36"/>
      <c r="G4101" s="36"/>
      <c r="H4101" s="36"/>
      <c r="I4101" s="36"/>
    </row>
    <row r="4102" spans="3:9">
      <c r="C4102" s="36"/>
      <c r="D4102" s="36"/>
      <c r="E4102" s="36"/>
      <c r="F4102" s="36"/>
      <c r="G4102" s="36"/>
      <c r="H4102" s="36"/>
      <c r="I4102" s="36"/>
    </row>
    <row r="4103" spans="3:9">
      <c r="C4103" s="36"/>
      <c r="D4103" s="36"/>
      <c r="E4103" s="36"/>
      <c r="F4103" s="36"/>
      <c r="G4103" s="36"/>
      <c r="H4103" s="36"/>
      <c r="I4103" s="36"/>
    </row>
    <row r="4105" spans="2:9">
      <c r="B4105" s="35" t="s">
        <v>2340</v>
      </c>
      <c r="C4105" s="36"/>
      <c r="D4105" s="36"/>
      <c r="E4105" s="36"/>
      <c r="F4105" s="36"/>
      <c r="G4105" s="36"/>
      <c r="H4105" s="36"/>
      <c r="I4105" s="36"/>
    </row>
    <row r="4106" spans="3:9">
      <c r="C4106" s="36"/>
      <c r="D4106" s="36"/>
      <c r="E4106" s="36"/>
      <c r="F4106" s="36"/>
      <c r="G4106" s="36"/>
      <c r="H4106" s="36"/>
      <c r="I4106" s="36"/>
    </row>
    <row r="4107" spans="3:9">
      <c r="C4107" s="36"/>
      <c r="D4107" s="36"/>
      <c r="E4107" s="36"/>
      <c r="F4107" s="36"/>
      <c r="G4107" s="36"/>
      <c r="H4107" s="36"/>
      <c r="I4107" s="36"/>
    </row>
    <row r="4108" spans="3:9">
      <c r="C4108" s="36"/>
      <c r="D4108" s="36"/>
      <c r="E4108" s="36"/>
      <c r="F4108" s="36"/>
      <c r="G4108" s="36"/>
      <c r="H4108" s="36"/>
      <c r="I4108" s="36"/>
    </row>
    <row r="4109" spans="3:9">
      <c r="C4109" s="36"/>
      <c r="D4109" s="36"/>
      <c r="E4109" s="36"/>
      <c r="F4109" s="36"/>
      <c r="G4109" s="36"/>
      <c r="H4109" s="36"/>
      <c r="I4109" s="36"/>
    </row>
    <row r="4110" spans="3:9">
      <c r="C4110" s="36"/>
      <c r="D4110" s="36"/>
      <c r="E4110" s="36"/>
      <c r="F4110" s="36"/>
      <c r="G4110" s="36"/>
      <c r="H4110" s="36"/>
      <c r="I4110" s="36"/>
    </row>
    <row r="4111" spans="3:9">
      <c r="C4111" s="36"/>
      <c r="D4111" s="36"/>
      <c r="E4111" s="36"/>
      <c r="F4111" s="36"/>
      <c r="G4111" s="36"/>
      <c r="H4111" s="36"/>
      <c r="I4111" s="36"/>
    </row>
    <row r="4112" spans="3:9">
      <c r="C4112" s="36"/>
      <c r="D4112" s="36"/>
      <c r="E4112" s="36"/>
      <c r="F4112" s="36"/>
      <c r="G4112" s="36"/>
      <c r="H4112" s="36"/>
      <c r="I4112" s="36"/>
    </row>
    <row r="4113" spans="3:9">
      <c r="C4113" s="36"/>
      <c r="D4113" s="36"/>
      <c r="E4113" s="36"/>
      <c r="F4113" s="36"/>
      <c r="G4113" s="36"/>
      <c r="H4113" s="36"/>
      <c r="I4113" s="36"/>
    </row>
    <row r="4114" spans="3:9">
      <c r="C4114" s="36"/>
      <c r="D4114" s="36"/>
      <c r="E4114" s="36"/>
      <c r="F4114" s="36"/>
      <c r="G4114" s="36"/>
      <c r="H4114" s="36"/>
      <c r="I4114" s="36"/>
    </row>
    <row r="4115" spans="3:9">
      <c r="C4115" s="36"/>
      <c r="D4115" s="36"/>
      <c r="E4115" s="36"/>
      <c r="F4115" s="36"/>
      <c r="G4115" s="36"/>
      <c r="H4115" s="36"/>
      <c r="I4115" s="36"/>
    </row>
    <row r="4117" spans="2:9">
      <c r="B4117" s="35" t="s">
        <v>1772</v>
      </c>
      <c r="C4117" s="36"/>
      <c r="D4117" s="36"/>
      <c r="E4117" s="36"/>
      <c r="F4117" s="36"/>
      <c r="G4117" s="36"/>
      <c r="H4117" s="36"/>
      <c r="I4117" s="36"/>
    </row>
    <row r="4118" spans="3:9">
      <c r="C4118" s="36"/>
      <c r="D4118" s="36"/>
      <c r="E4118" s="36"/>
      <c r="F4118" s="36"/>
      <c r="G4118" s="36"/>
      <c r="H4118" s="36"/>
      <c r="I4118" s="36"/>
    </row>
    <row r="4119" spans="3:9">
      <c r="C4119" s="36"/>
      <c r="D4119" s="36"/>
      <c r="E4119" s="36"/>
      <c r="F4119" s="36"/>
      <c r="G4119" s="36"/>
      <c r="H4119" s="36"/>
      <c r="I4119" s="36"/>
    </row>
    <row r="4120" spans="3:9">
      <c r="C4120" s="36"/>
      <c r="D4120" s="36"/>
      <c r="E4120" s="36"/>
      <c r="F4120" s="36"/>
      <c r="G4120" s="36"/>
      <c r="H4120" s="36"/>
      <c r="I4120" s="36"/>
    </row>
    <row r="4121" spans="3:9">
      <c r="C4121" s="36"/>
      <c r="D4121" s="36"/>
      <c r="E4121" s="36"/>
      <c r="F4121" s="36"/>
      <c r="G4121" s="36"/>
      <c r="H4121" s="36"/>
      <c r="I4121" s="36"/>
    </row>
    <row r="4122" spans="3:9">
      <c r="C4122" s="36"/>
      <c r="D4122" s="36"/>
      <c r="E4122" s="36"/>
      <c r="F4122" s="36"/>
      <c r="G4122" s="36"/>
      <c r="H4122" s="36"/>
      <c r="I4122" s="36"/>
    </row>
    <row r="4123" spans="3:9">
      <c r="C4123" s="36"/>
      <c r="D4123" s="36"/>
      <c r="E4123" s="36"/>
      <c r="F4123" s="36"/>
      <c r="G4123" s="36"/>
      <c r="H4123" s="36"/>
      <c r="I4123" s="36"/>
    </row>
    <row r="4124" spans="3:9">
      <c r="C4124" s="36"/>
      <c r="D4124" s="36"/>
      <c r="E4124" s="36"/>
      <c r="F4124" s="36"/>
      <c r="G4124" s="36"/>
      <c r="H4124" s="36"/>
      <c r="I4124" s="36"/>
    </row>
    <row r="4125" spans="3:9">
      <c r="C4125" s="36"/>
      <c r="D4125" s="36"/>
      <c r="E4125" s="36"/>
      <c r="F4125" s="36"/>
      <c r="G4125" s="36"/>
      <c r="H4125" s="36"/>
      <c r="I4125" s="36"/>
    </row>
    <row r="4126" spans="3:9">
      <c r="C4126" s="36"/>
      <c r="D4126" s="36"/>
      <c r="E4126" s="36"/>
      <c r="F4126" s="36"/>
      <c r="G4126" s="36"/>
      <c r="H4126" s="36"/>
      <c r="I4126" s="36"/>
    </row>
    <row r="4127" spans="3:9">
      <c r="C4127" s="36"/>
      <c r="D4127" s="36"/>
      <c r="E4127" s="36"/>
      <c r="F4127" s="36"/>
      <c r="G4127" s="36"/>
      <c r="H4127" s="36"/>
      <c r="I4127" s="36"/>
    </row>
    <row r="4129" spans="2:9">
      <c r="B4129" s="35" t="s">
        <v>1775</v>
      </c>
      <c r="C4129" s="36"/>
      <c r="D4129" s="36"/>
      <c r="E4129" s="36"/>
      <c r="F4129" s="36"/>
      <c r="G4129" s="36"/>
      <c r="H4129" s="36"/>
      <c r="I4129" s="36"/>
    </row>
    <row r="4130" spans="3:9">
      <c r="C4130" s="36"/>
      <c r="D4130" s="36"/>
      <c r="E4130" s="36"/>
      <c r="F4130" s="36"/>
      <c r="G4130" s="36"/>
      <c r="H4130" s="36"/>
      <c r="I4130" s="36"/>
    </row>
    <row r="4131" spans="3:9">
      <c r="C4131" s="36"/>
      <c r="D4131" s="36"/>
      <c r="E4131" s="36"/>
      <c r="F4131" s="36"/>
      <c r="G4131" s="36"/>
      <c r="H4131" s="36"/>
      <c r="I4131" s="36"/>
    </row>
    <row r="4132" spans="3:9">
      <c r="C4132" s="36"/>
      <c r="D4132" s="36"/>
      <c r="E4132" s="36"/>
      <c r="F4132" s="36"/>
      <c r="G4132" s="36"/>
      <c r="H4132" s="36"/>
      <c r="I4132" s="36"/>
    </row>
    <row r="4133" spans="3:9">
      <c r="C4133" s="36"/>
      <c r="D4133" s="36"/>
      <c r="E4133" s="36"/>
      <c r="F4133" s="36"/>
      <c r="G4133" s="36"/>
      <c r="H4133" s="36"/>
      <c r="I4133" s="36"/>
    </row>
    <row r="4134" spans="3:9">
      <c r="C4134" s="36"/>
      <c r="D4134" s="36"/>
      <c r="E4134" s="36"/>
      <c r="F4134" s="36"/>
      <c r="G4134" s="36"/>
      <c r="H4134" s="36"/>
      <c r="I4134" s="36"/>
    </row>
    <row r="4135" spans="3:9">
      <c r="C4135" s="36"/>
      <c r="D4135" s="36"/>
      <c r="E4135" s="36"/>
      <c r="F4135" s="36"/>
      <c r="G4135" s="36"/>
      <c r="H4135" s="36"/>
      <c r="I4135" s="36"/>
    </row>
    <row r="4136" spans="3:9">
      <c r="C4136" s="36"/>
      <c r="D4136" s="36"/>
      <c r="E4136" s="36"/>
      <c r="F4136" s="36"/>
      <c r="G4136" s="36"/>
      <c r="H4136" s="36"/>
      <c r="I4136" s="36"/>
    </row>
    <row r="4137" spans="3:9">
      <c r="C4137" s="36"/>
      <c r="D4137" s="36"/>
      <c r="E4137" s="36"/>
      <c r="F4137" s="36"/>
      <c r="G4137" s="36"/>
      <c r="H4137" s="36"/>
      <c r="I4137" s="36"/>
    </row>
    <row r="4138" spans="3:9">
      <c r="C4138" s="36"/>
      <c r="D4138" s="36"/>
      <c r="E4138" s="36"/>
      <c r="F4138" s="36"/>
      <c r="G4138" s="36"/>
      <c r="H4138" s="36"/>
      <c r="I4138" s="36"/>
    </row>
    <row r="4139" spans="3:9">
      <c r="C4139" s="36"/>
      <c r="D4139" s="36"/>
      <c r="E4139" s="36"/>
      <c r="F4139" s="36"/>
      <c r="G4139" s="36"/>
      <c r="H4139" s="36"/>
      <c r="I4139" s="36"/>
    </row>
    <row r="4141" spans="2:9">
      <c r="B4141" s="35" t="s">
        <v>1776</v>
      </c>
      <c r="C4141" s="36"/>
      <c r="D4141" s="36"/>
      <c r="E4141" s="36"/>
      <c r="F4141" s="36"/>
      <c r="G4141" s="36"/>
      <c r="H4141" s="36"/>
      <c r="I4141" s="36"/>
    </row>
    <row r="4142" spans="3:9">
      <c r="C4142" s="36"/>
      <c r="D4142" s="36"/>
      <c r="E4142" s="36"/>
      <c r="F4142" s="36"/>
      <c r="G4142" s="36"/>
      <c r="H4142" s="36"/>
      <c r="I4142" s="36"/>
    </row>
    <row r="4143" spans="3:9">
      <c r="C4143" s="36"/>
      <c r="D4143" s="36"/>
      <c r="E4143" s="36"/>
      <c r="F4143" s="36"/>
      <c r="G4143" s="36"/>
      <c r="H4143" s="36"/>
      <c r="I4143" s="36"/>
    </row>
    <row r="4144" spans="3:9">
      <c r="C4144" s="36"/>
      <c r="D4144" s="36"/>
      <c r="E4144" s="36"/>
      <c r="F4144" s="36"/>
      <c r="G4144" s="36"/>
      <c r="H4144" s="36"/>
      <c r="I4144" s="36"/>
    </row>
    <row r="4145" spans="3:9">
      <c r="C4145" s="36"/>
      <c r="D4145" s="36"/>
      <c r="E4145" s="36"/>
      <c r="F4145" s="36"/>
      <c r="G4145" s="36"/>
      <c r="H4145" s="36"/>
      <c r="I4145" s="36"/>
    </row>
    <row r="4146" spans="3:9">
      <c r="C4146" s="36"/>
      <c r="D4146" s="36"/>
      <c r="E4146" s="36"/>
      <c r="F4146" s="36"/>
      <c r="G4146" s="36"/>
      <c r="H4146" s="36"/>
      <c r="I4146" s="36"/>
    </row>
    <row r="4147" spans="3:9">
      <c r="C4147" s="36"/>
      <c r="D4147" s="36"/>
      <c r="E4147" s="36"/>
      <c r="F4147" s="36"/>
      <c r="G4147" s="36"/>
      <c r="H4147" s="36"/>
      <c r="I4147" s="36"/>
    </row>
    <row r="4148" spans="3:9">
      <c r="C4148" s="36"/>
      <c r="D4148" s="36"/>
      <c r="E4148" s="36"/>
      <c r="F4148" s="36"/>
      <c r="G4148" s="36"/>
      <c r="H4148" s="36"/>
      <c r="I4148" s="36"/>
    </row>
    <row r="4149" spans="3:9">
      <c r="C4149" s="36"/>
      <c r="D4149" s="36"/>
      <c r="E4149" s="36"/>
      <c r="F4149" s="36"/>
      <c r="G4149" s="36"/>
      <c r="H4149" s="36"/>
      <c r="I4149" s="36"/>
    </row>
    <row r="4150" spans="3:9">
      <c r="C4150" s="36"/>
      <c r="D4150" s="36"/>
      <c r="E4150" s="36"/>
      <c r="F4150" s="36"/>
      <c r="G4150" s="36"/>
      <c r="H4150" s="36"/>
      <c r="I4150" s="36"/>
    </row>
    <row r="4151" spans="3:9">
      <c r="C4151" s="36"/>
      <c r="D4151" s="36"/>
      <c r="E4151" s="36"/>
      <c r="F4151" s="36"/>
      <c r="G4151" s="36"/>
      <c r="H4151" s="36"/>
      <c r="I4151" s="36"/>
    </row>
    <row r="4153" spans="2:9">
      <c r="B4153" s="35" t="s">
        <v>1777</v>
      </c>
      <c r="C4153" s="36"/>
      <c r="D4153" s="36"/>
      <c r="E4153" s="36"/>
      <c r="F4153" s="36"/>
      <c r="G4153" s="36"/>
      <c r="H4153" s="36"/>
      <c r="I4153" s="36"/>
    </row>
    <row r="4154" spans="3:9">
      <c r="C4154" s="36"/>
      <c r="D4154" s="36"/>
      <c r="E4154" s="36"/>
      <c r="F4154" s="36"/>
      <c r="G4154" s="36"/>
      <c r="H4154" s="36"/>
      <c r="I4154" s="36"/>
    </row>
    <row r="4155" spans="3:9">
      <c r="C4155" s="36"/>
      <c r="D4155" s="36"/>
      <c r="E4155" s="36"/>
      <c r="F4155" s="36"/>
      <c r="G4155" s="36"/>
      <c r="H4155" s="36"/>
      <c r="I4155" s="36"/>
    </row>
    <row r="4156" spans="3:9">
      <c r="C4156" s="36"/>
      <c r="D4156" s="36"/>
      <c r="E4156" s="36"/>
      <c r="F4156" s="36"/>
      <c r="G4156" s="36"/>
      <c r="H4156" s="36"/>
      <c r="I4156" s="36"/>
    </row>
    <row r="4157" spans="3:9">
      <c r="C4157" s="36"/>
      <c r="D4157" s="36"/>
      <c r="E4157" s="36"/>
      <c r="F4157" s="36"/>
      <c r="G4157" s="36"/>
      <c r="H4157" s="36"/>
      <c r="I4157" s="36"/>
    </row>
    <row r="4158" spans="3:9">
      <c r="C4158" s="36"/>
      <c r="D4158" s="36"/>
      <c r="E4158" s="36"/>
      <c r="F4158" s="36"/>
      <c r="G4158" s="36"/>
      <c r="H4158" s="36"/>
      <c r="I4158" s="36"/>
    </row>
    <row r="4159" spans="3:9">
      <c r="C4159" s="36"/>
      <c r="D4159" s="36"/>
      <c r="E4159" s="36"/>
      <c r="F4159" s="36"/>
      <c r="G4159" s="36"/>
      <c r="H4159" s="36"/>
      <c r="I4159" s="36"/>
    </row>
    <row r="4160" spans="3:9">
      <c r="C4160" s="36"/>
      <c r="D4160" s="36"/>
      <c r="E4160" s="36"/>
      <c r="F4160" s="36"/>
      <c r="G4160" s="36"/>
      <c r="H4160" s="36"/>
      <c r="I4160" s="36"/>
    </row>
    <row r="4161" spans="3:9">
      <c r="C4161" s="36"/>
      <c r="D4161" s="36"/>
      <c r="E4161" s="36"/>
      <c r="F4161" s="36"/>
      <c r="G4161" s="36"/>
      <c r="H4161" s="36"/>
      <c r="I4161" s="36"/>
    </row>
    <row r="4162" spans="3:9">
      <c r="C4162" s="36"/>
      <c r="D4162" s="36"/>
      <c r="E4162" s="36"/>
      <c r="F4162" s="36"/>
      <c r="G4162" s="36"/>
      <c r="H4162" s="36"/>
      <c r="I4162" s="36"/>
    </row>
    <row r="4163" spans="3:9">
      <c r="C4163" s="36"/>
      <c r="D4163" s="36"/>
      <c r="E4163" s="36"/>
      <c r="F4163" s="36"/>
      <c r="G4163" s="36"/>
      <c r="H4163" s="36"/>
      <c r="I4163" s="36"/>
    </row>
    <row r="4165" spans="2:9">
      <c r="B4165" s="35" t="s">
        <v>1778</v>
      </c>
      <c r="C4165" s="36"/>
      <c r="D4165" s="36"/>
      <c r="E4165" s="36"/>
      <c r="F4165" s="36"/>
      <c r="G4165" s="36"/>
      <c r="H4165" s="36"/>
      <c r="I4165" s="36"/>
    </row>
    <row r="4166" spans="3:9">
      <c r="C4166" s="36"/>
      <c r="D4166" s="36"/>
      <c r="E4166" s="36"/>
      <c r="F4166" s="36"/>
      <c r="G4166" s="36"/>
      <c r="H4166" s="36"/>
      <c r="I4166" s="36"/>
    </row>
    <row r="4167" spans="3:9">
      <c r="C4167" s="36"/>
      <c r="D4167" s="36"/>
      <c r="E4167" s="36"/>
      <c r="F4167" s="36"/>
      <c r="G4167" s="36"/>
      <c r="H4167" s="36"/>
      <c r="I4167" s="36"/>
    </row>
    <row r="4168" spans="3:9">
      <c r="C4168" s="36"/>
      <c r="D4168" s="36"/>
      <c r="E4168" s="36"/>
      <c r="F4168" s="36"/>
      <c r="G4168" s="36"/>
      <c r="H4168" s="36"/>
      <c r="I4168" s="36"/>
    </row>
    <row r="4169" spans="3:9">
      <c r="C4169" s="36"/>
      <c r="D4169" s="36"/>
      <c r="E4169" s="36"/>
      <c r="F4169" s="36"/>
      <c r="G4169" s="36"/>
      <c r="H4169" s="36"/>
      <c r="I4169" s="36"/>
    </row>
    <row r="4170" spans="3:9">
      <c r="C4170" s="36"/>
      <c r="D4170" s="36"/>
      <c r="E4170" s="36"/>
      <c r="F4170" s="36"/>
      <c r="G4170" s="36"/>
      <c r="H4170" s="36"/>
      <c r="I4170" s="36"/>
    </row>
    <row r="4171" spans="3:9">
      <c r="C4171" s="36"/>
      <c r="D4171" s="36"/>
      <c r="E4171" s="36"/>
      <c r="F4171" s="36"/>
      <c r="G4171" s="36"/>
      <c r="H4171" s="36"/>
      <c r="I4171" s="36"/>
    </row>
    <row r="4172" spans="3:9">
      <c r="C4172" s="36"/>
      <c r="D4172" s="36"/>
      <c r="E4172" s="36"/>
      <c r="F4172" s="36"/>
      <c r="G4172" s="36"/>
      <c r="H4172" s="36"/>
      <c r="I4172" s="36"/>
    </row>
    <row r="4173" spans="3:9">
      <c r="C4173" s="36"/>
      <c r="D4173" s="36"/>
      <c r="E4173" s="36"/>
      <c r="F4173" s="36"/>
      <c r="G4173" s="36"/>
      <c r="H4173" s="36"/>
      <c r="I4173" s="36"/>
    </row>
    <row r="4174" spans="3:9">
      <c r="C4174" s="36"/>
      <c r="D4174" s="36"/>
      <c r="E4174" s="36"/>
      <c r="F4174" s="36"/>
      <c r="G4174" s="36"/>
      <c r="H4174" s="36"/>
      <c r="I4174" s="36"/>
    </row>
    <row r="4175" spans="3:9">
      <c r="C4175" s="36"/>
      <c r="D4175" s="36"/>
      <c r="E4175" s="36"/>
      <c r="F4175" s="36"/>
      <c r="G4175" s="36"/>
      <c r="H4175" s="36"/>
      <c r="I4175" s="36"/>
    </row>
    <row r="4177" spans="2:9">
      <c r="B4177" s="35" t="s">
        <v>1779</v>
      </c>
      <c r="C4177" s="36"/>
      <c r="D4177" s="36"/>
      <c r="E4177" s="36"/>
      <c r="F4177" s="36"/>
      <c r="G4177" s="36"/>
      <c r="H4177" s="36"/>
      <c r="I4177" s="36"/>
    </row>
    <row r="4178" spans="3:9">
      <c r="C4178" s="36"/>
      <c r="D4178" s="36"/>
      <c r="E4178" s="36"/>
      <c r="F4178" s="36"/>
      <c r="G4178" s="36"/>
      <c r="H4178" s="36"/>
      <c r="I4178" s="36"/>
    </row>
    <row r="4179" spans="3:9">
      <c r="C4179" s="36"/>
      <c r="D4179" s="36"/>
      <c r="E4179" s="36"/>
      <c r="F4179" s="36"/>
      <c r="G4179" s="36"/>
      <c r="H4179" s="36"/>
      <c r="I4179" s="36"/>
    </row>
    <row r="4180" spans="3:9">
      <c r="C4180" s="36"/>
      <c r="D4180" s="36"/>
      <c r="E4180" s="36"/>
      <c r="F4180" s="36"/>
      <c r="G4180" s="36"/>
      <c r="H4180" s="36"/>
      <c r="I4180" s="36"/>
    </row>
    <row r="4181" spans="3:9">
      <c r="C4181" s="36"/>
      <c r="D4181" s="36"/>
      <c r="E4181" s="36"/>
      <c r="F4181" s="36"/>
      <c r="G4181" s="36"/>
      <c r="H4181" s="36"/>
      <c r="I4181" s="36"/>
    </row>
    <row r="4182" spans="3:9">
      <c r="C4182" s="36"/>
      <c r="D4182" s="36"/>
      <c r="E4182" s="36"/>
      <c r="F4182" s="36"/>
      <c r="G4182" s="36"/>
      <c r="H4182" s="36"/>
      <c r="I4182" s="36"/>
    </row>
    <row r="4183" spans="3:9">
      <c r="C4183" s="36"/>
      <c r="D4183" s="36"/>
      <c r="E4183" s="36"/>
      <c r="F4183" s="36"/>
      <c r="G4183" s="36"/>
      <c r="H4183" s="36"/>
      <c r="I4183" s="36"/>
    </row>
    <row r="4184" spans="3:9">
      <c r="C4184" s="36"/>
      <c r="D4184" s="36"/>
      <c r="E4184" s="36"/>
      <c r="F4184" s="36"/>
      <c r="G4184" s="36"/>
      <c r="H4184" s="36"/>
      <c r="I4184" s="36"/>
    </row>
    <row r="4185" spans="3:9">
      <c r="C4185" s="36"/>
      <c r="D4185" s="36"/>
      <c r="E4185" s="36"/>
      <c r="F4185" s="36"/>
      <c r="G4185" s="36"/>
      <c r="H4185" s="36"/>
      <c r="I4185" s="36"/>
    </row>
    <row r="4186" spans="3:9">
      <c r="C4186" s="36"/>
      <c r="D4186" s="36"/>
      <c r="E4186" s="36"/>
      <c r="F4186" s="36"/>
      <c r="G4186" s="36"/>
      <c r="H4186" s="36"/>
      <c r="I4186" s="36"/>
    </row>
    <row r="4187" spans="3:9">
      <c r="C4187" s="36"/>
      <c r="D4187" s="36"/>
      <c r="E4187" s="36"/>
      <c r="F4187" s="36"/>
      <c r="G4187" s="36"/>
      <c r="H4187" s="36"/>
      <c r="I4187" s="36"/>
    </row>
    <row r="4189" spans="2:9">
      <c r="B4189" s="35" t="s">
        <v>2360</v>
      </c>
      <c r="C4189" s="36"/>
      <c r="D4189" s="36"/>
      <c r="E4189" s="36"/>
      <c r="F4189" s="36"/>
      <c r="G4189" s="36"/>
      <c r="H4189" s="36"/>
      <c r="I4189" s="36"/>
    </row>
    <row r="4190" spans="3:9">
      <c r="C4190" s="36"/>
      <c r="D4190" s="36"/>
      <c r="E4190" s="36"/>
      <c r="F4190" s="36"/>
      <c r="G4190" s="36"/>
      <c r="H4190" s="36"/>
      <c r="I4190" s="36"/>
    </row>
    <row r="4191" spans="3:9">
      <c r="C4191" s="36"/>
      <c r="D4191" s="36"/>
      <c r="E4191" s="36"/>
      <c r="F4191" s="36"/>
      <c r="G4191" s="36"/>
      <c r="H4191" s="36"/>
      <c r="I4191" s="36"/>
    </row>
    <row r="4192" spans="3:9">
      <c r="C4192" s="36"/>
      <c r="D4192" s="36"/>
      <c r="E4192" s="36"/>
      <c r="F4192" s="36"/>
      <c r="G4192" s="36"/>
      <c r="H4192" s="36"/>
      <c r="I4192" s="36"/>
    </row>
    <row r="4193" spans="3:9">
      <c r="C4193" s="36"/>
      <c r="D4193" s="36"/>
      <c r="E4193" s="36"/>
      <c r="F4193" s="36"/>
      <c r="G4193" s="36"/>
      <c r="H4193" s="36"/>
      <c r="I4193" s="36"/>
    </row>
    <row r="4194" spans="3:9">
      <c r="C4194" s="36"/>
      <c r="D4194" s="36"/>
      <c r="E4194" s="36"/>
      <c r="F4194" s="36"/>
      <c r="G4194" s="36"/>
      <c r="H4194" s="36"/>
      <c r="I4194" s="36"/>
    </row>
    <row r="4195" spans="3:9">
      <c r="C4195" s="36"/>
      <c r="D4195" s="36"/>
      <c r="E4195" s="36"/>
      <c r="F4195" s="36"/>
      <c r="G4195" s="36"/>
      <c r="H4195" s="36"/>
      <c r="I4195" s="36"/>
    </row>
    <row r="4196" spans="3:9">
      <c r="C4196" s="36"/>
      <c r="D4196" s="36"/>
      <c r="E4196" s="36"/>
      <c r="F4196" s="36"/>
      <c r="G4196" s="36"/>
      <c r="H4196" s="36"/>
      <c r="I4196" s="36"/>
    </row>
    <row r="4197" spans="3:9">
      <c r="C4197" s="36"/>
      <c r="D4197" s="36"/>
      <c r="E4197" s="36"/>
      <c r="F4197" s="36"/>
      <c r="G4197" s="36"/>
      <c r="H4197" s="36"/>
      <c r="I4197" s="36"/>
    </row>
    <row r="4198" spans="3:9">
      <c r="C4198" s="36"/>
      <c r="D4198" s="36"/>
      <c r="E4198" s="36"/>
      <c r="F4198" s="36"/>
      <c r="G4198" s="36"/>
      <c r="H4198" s="36"/>
      <c r="I4198" s="36"/>
    </row>
    <row r="4199" spans="3:9">
      <c r="C4199" s="36"/>
      <c r="D4199" s="36"/>
      <c r="E4199" s="36"/>
      <c r="F4199" s="36"/>
      <c r="G4199" s="36"/>
      <c r="H4199" s="36"/>
      <c r="I4199" s="36"/>
    </row>
    <row r="4201" spans="2:9">
      <c r="B4201" s="35" t="s">
        <v>2361</v>
      </c>
      <c r="C4201" s="36"/>
      <c r="D4201" s="36"/>
      <c r="E4201" s="36"/>
      <c r="F4201" s="36"/>
      <c r="G4201" s="36"/>
      <c r="H4201" s="36"/>
      <c r="I4201" s="36"/>
    </row>
    <row r="4202" spans="3:9">
      <c r="C4202" s="36"/>
      <c r="D4202" s="36"/>
      <c r="E4202" s="36"/>
      <c r="F4202" s="36"/>
      <c r="G4202" s="36"/>
      <c r="H4202" s="36"/>
      <c r="I4202" s="36"/>
    </row>
    <row r="4203" spans="3:9">
      <c r="C4203" s="36"/>
      <c r="D4203" s="36"/>
      <c r="E4203" s="36"/>
      <c r="F4203" s="36"/>
      <c r="G4203" s="36"/>
      <c r="H4203" s="36"/>
      <c r="I4203" s="36"/>
    </row>
    <row r="4204" spans="3:9">
      <c r="C4204" s="36"/>
      <c r="D4204" s="36"/>
      <c r="E4204" s="36"/>
      <c r="F4204" s="36"/>
      <c r="G4204" s="36"/>
      <c r="H4204" s="36"/>
      <c r="I4204" s="36"/>
    </row>
    <row r="4205" spans="3:9">
      <c r="C4205" s="36"/>
      <c r="D4205" s="36"/>
      <c r="E4205" s="36"/>
      <c r="F4205" s="36"/>
      <c r="G4205" s="36"/>
      <c r="H4205" s="36"/>
      <c r="I4205" s="36"/>
    </row>
    <row r="4206" spans="3:9">
      <c r="C4206" s="36"/>
      <c r="D4206" s="36"/>
      <c r="E4206" s="36"/>
      <c r="F4206" s="36"/>
      <c r="G4206" s="36"/>
      <c r="H4206" s="36"/>
      <c r="I4206" s="36"/>
    </row>
    <row r="4207" spans="3:9">
      <c r="C4207" s="36"/>
      <c r="D4207" s="36"/>
      <c r="E4207" s="36"/>
      <c r="F4207" s="36"/>
      <c r="G4207" s="36"/>
      <c r="H4207" s="36"/>
      <c r="I4207" s="36"/>
    </row>
    <row r="4208" spans="3:9">
      <c r="C4208" s="36"/>
      <c r="D4208" s="36"/>
      <c r="E4208" s="36"/>
      <c r="F4208" s="36"/>
      <c r="G4208" s="36"/>
      <c r="H4208" s="36"/>
      <c r="I4208" s="36"/>
    </row>
    <row r="4209" spans="3:9">
      <c r="C4209" s="36"/>
      <c r="D4209" s="36"/>
      <c r="E4209" s="36"/>
      <c r="F4209" s="36"/>
      <c r="G4209" s="36"/>
      <c r="H4209" s="36"/>
      <c r="I4209" s="36"/>
    </row>
    <row r="4210" spans="3:9">
      <c r="C4210" s="36"/>
      <c r="D4210" s="36"/>
      <c r="E4210" s="36"/>
      <c r="F4210" s="36"/>
      <c r="G4210" s="36"/>
      <c r="H4210" s="36"/>
      <c r="I4210" s="36"/>
    </row>
    <row r="4211" spans="3:9">
      <c r="C4211" s="36"/>
      <c r="D4211" s="36"/>
      <c r="E4211" s="36"/>
      <c r="F4211" s="36"/>
      <c r="G4211" s="36"/>
      <c r="H4211" s="36"/>
      <c r="I4211" s="36"/>
    </row>
    <row r="4212" spans="3:9">
      <c r="C4212" s="36"/>
      <c r="D4212" s="36"/>
      <c r="E4212" s="36"/>
      <c r="F4212" s="36"/>
      <c r="G4212" s="36"/>
      <c r="H4212" s="36"/>
      <c r="I4212" s="36"/>
    </row>
    <row r="4213" spans="2:9">
      <c r="B4213" s="35" t="s">
        <v>1787</v>
      </c>
      <c r="C4213" s="36" t="str">
        <f t="shared" ref="C4213" si="30">_xlfn.DISPIMG("图片 460",1)</f>
        <v>=DISPIMG("图片 460",1)</v>
      </c>
      <c r="D4213" s="36"/>
      <c r="E4213" s="36"/>
      <c r="F4213" s="36"/>
      <c r="G4213" s="36"/>
      <c r="H4213" s="36"/>
      <c r="I4213" s="36"/>
    </row>
    <row r="4214" spans="3:9">
      <c r="C4214" s="36"/>
      <c r="D4214" s="36"/>
      <c r="E4214" s="36"/>
      <c r="F4214" s="36"/>
      <c r="G4214" s="36"/>
      <c r="H4214" s="36"/>
      <c r="I4214" s="36"/>
    </row>
    <row r="4215" spans="3:9">
      <c r="C4215" s="36"/>
      <c r="D4215" s="36"/>
      <c r="E4215" s="36"/>
      <c r="F4215" s="36"/>
      <c r="G4215" s="36"/>
      <c r="H4215" s="36"/>
      <c r="I4215" s="36"/>
    </row>
    <row r="4216" spans="3:9">
      <c r="C4216" s="36"/>
      <c r="D4216" s="36"/>
      <c r="E4216" s="36"/>
      <c r="F4216" s="36"/>
      <c r="G4216" s="36"/>
      <c r="H4216" s="36"/>
      <c r="I4216" s="36"/>
    </row>
    <row r="4217" spans="3:9">
      <c r="C4217" s="36"/>
      <c r="D4217" s="36"/>
      <c r="E4217" s="36"/>
      <c r="F4217" s="36"/>
      <c r="G4217" s="36"/>
      <c r="H4217" s="36"/>
      <c r="I4217" s="36"/>
    </row>
    <row r="4218" spans="3:9">
      <c r="C4218" s="36"/>
      <c r="D4218" s="36"/>
      <c r="E4218" s="36"/>
      <c r="F4218" s="36"/>
      <c r="G4218" s="36"/>
      <c r="H4218" s="36"/>
      <c r="I4218" s="36"/>
    </row>
    <row r="4219" spans="3:9">
      <c r="C4219" s="36"/>
      <c r="D4219" s="36"/>
      <c r="E4219" s="36"/>
      <c r="F4219" s="36"/>
      <c r="G4219" s="36"/>
      <c r="H4219" s="36"/>
      <c r="I4219" s="36"/>
    </row>
    <row r="4220" spans="3:9">
      <c r="C4220" s="36"/>
      <c r="D4220" s="36"/>
      <c r="E4220" s="36"/>
      <c r="F4220" s="36"/>
      <c r="G4220" s="36"/>
      <c r="H4220" s="36"/>
      <c r="I4220" s="36"/>
    </row>
    <row r="4221" spans="3:9">
      <c r="C4221" s="36"/>
      <c r="D4221" s="36"/>
      <c r="E4221" s="36"/>
      <c r="F4221" s="36"/>
      <c r="G4221" s="36"/>
      <c r="H4221" s="36"/>
      <c r="I4221" s="36"/>
    </row>
    <row r="4222" spans="3:9">
      <c r="C4222" s="36"/>
      <c r="D4222" s="36"/>
      <c r="E4222" s="36"/>
      <c r="F4222" s="36"/>
      <c r="G4222" s="36"/>
      <c r="H4222" s="36"/>
      <c r="I4222" s="36"/>
    </row>
    <row r="4223" spans="3:9">
      <c r="C4223" s="36"/>
      <c r="D4223" s="36"/>
      <c r="E4223" s="36"/>
      <c r="F4223" s="36"/>
      <c r="G4223" s="36"/>
      <c r="H4223" s="36"/>
      <c r="I4223" s="36"/>
    </row>
    <row r="4225" spans="2:9">
      <c r="B4225" s="35" t="s">
        <v>1793</v>
      </c>
      <c r="C4225" s="36"/>
      <c r="D4225" s="36"/>
      <c r="E4225" s="36"/>
      <c r="F4225" s="36"/>
      <c r="G4225" s="36"/>
      <c r="H4225" s="36"/>
      <c r="I4225" s="36"/>
    </row>
    <row r="4226" spans="3:9">
      <c r="C4226" s="36"/>
      <c r="D4226" s="36"/>
      <c r="E4226" s="36"/>
      <c r="F4226" s="36"/>
      <c r="G4226" s="36"/>
      <c r="H4226" s="36"/>
      <c r="I4226" s="36"/>
    </row>
    <row r="4227" spans="3:9">
      <c r="C4227" s="36"/>
      <c r="D4227" s="36"/>
      <c r="E4227" s="36"/>
      <c r="F4227" s="36"/>
      <c r="G4227" s="36"/>
      <c r="H4227" s="36"/>
      <c r="I4227" s="36"/>
    </row>
    <row r="4228" spans="3:9">
      <c r="C4228" s="36"/>
      <c r="D4228" s="36"/>
      <c r="E4228" s="36"/>
      <c r="F4228" s="36"/>
      <c r="G4228" s="36"/>
      <c r="H4228" s="36"/>
      <c r="I4228" s="36"/>
    </row>
    <row r="4229" spans="3:9">
      <c r="C4229" s="36"/>
      <c r="D4229" s="36"/>
      <c r="E4229" s="36"/>
      <c r="F4229" s="36"/>
      <c r="G4229" s="36"/>
      <c r="H4229" s="36"/>
      <c r="I4229" s="36"/>
    </row>
    <row r="4230" spans="3:9">
      <c r="C4230" s="36"/>
      <c r="D4230" s="36"/>
      <c r="E4230" s="36"/>
      <c r="F4230" s="36"/>
      <c r="G4230" s="36"/>
      <c r="H4230" s="36"/>
      <c r="I4230" s="36"/>
    </row>
    <row r="4231" spans="3:9">
      <c r="C4231" s="36"/>
      <c r="D4231" s="36"/>
      <c r="E4231" s="36"/>
      <c r="F4231" s="36"/>
      <c r="G4231" s="36"/>
      <c r="H4231" s="36"/>
      <c r="I4231" s="36"/>
    </row>
    <row r="4232" spans="3:9">
      <c r="C4232" s="36"/>
      <c r="D4232" s="36"/>
      <c r="E4232" s="36"/>
      <c r="F4232" s="36"/>
      <c r="G4232" s="36"/>
      <c r="H4232" s="36"/>
      <c r="I4232" s="36"/>
    </row>
    <row r="4233" spans="3:9">
      <c r="C4233" s="36"/>
      <c r="D4233" s="36"/>
      <c r="E4233" s="36"/>
      <c r="F4233" s="36"/>
      <c r="G4233" s="36"/>
      <c r="H4233" s="36"/>
      <c r="I4233" s="36"/>
    </row>
    <row r="4234" spans="3:9">
      <c r="C4234" s="36"/>
      <c r="D4234" s="36"/>
      <c r="E4234" s="36"/>
      <c r="F4234" s="36"/>
      <c r="G4234" s="36"/>
      <c r="H4234" s="36"/>
      <c r="I4234" s="36"/>
    </row>
    <row r="4235" spans="3:9">
      <c r="C4235" s="36"/>
      <c r="D4235" s="36"/>
      <c r="E4235" s="36"/>
      <c r="F4235" s="36"/>
      <c r="G4235" s="36"/>
      <c r="H4235" s="36"/>
      <c r="I4235" s="36"/>
    </row>
    <row r="4237" spans="2:9">
      <c r="B4237" s="35" t="s">
        <v>1798</v>
      </c>
      <c r="C4237" s="36"/>
      <c r="D4237" s="36"/>
      <c r="E4237" s="36"/>
      <c r="F4237" s="36"/>
      <c r="G4237" s="36"/>
      <c r="H4237" s="36"/>
      <c r="I4237" s="36"/>
    </row>
    <row r="4238" spans="3:9">
      <c r="C4238" s="36"/>
      <c r="D4238" s="36"/>
      <c r="E4238" s="36"/>
      <c r="F4238" s="36"/>
      <c r="G4238" s="36"/>
      <c r="H4238" s="36"/>
      <c r="I4238" s="36"/>
    </row>
    <row r="4239" spans="3:9">
      <c r="C4239" s="36"/>
      <c r="D4239" s="36"/>
      <c r="E4239" s="36"/>
      <c r="F4239" s="36"/>
      <c r="G4239" s="36"/>
      <c r="H4239" s="36"/>
      <c r="I4239" s="36"/>
    </row>
    <row r="4240" spans="3:9">
      <c r="C4240" s="36"/>
      <c r="D4240" s="36"/>
      <c r="E4240" s="36"/>
      <c r="F4240" s="36"/>
      <c r="G4240" s="36"/>
      <c r="H4240" s="36"/>
      <c r="I4240" s="36"/>
    </row>
    <row r="4241" spans="3:9">
      <c r="C4241" s="36"/>
      <c r="D4241" s="36"/>
      <c r="E4241" s="36"/>
      <c r="F4241" s="36"/>
      <c r="G4241" s="36"/>
      <c r="H4241" s="36"/>
      <c r="I4241" s="36"/>
    </row>
    <row r="4242" spans="3:9">
      <c r="C4242" s="36"/>
      <c r="D4242" s="36"/>
      <c r="E4242" s="36"/>
      <c r="F4242" s="36"/>
      <c r="G4242" s="36"/>
      <c r="H4242" s="36"/>
      <c r="I4242" s="36"/>
    </row>
    <row r="4243" spans="3:9">
      <c r="C4243" s="36"/>
      <c r="D4243" s="36"/>
      <c r="E4243" s="36"/>
      <c r="F4243" s="36"/>
      <c r="G4243" s="36"/>
      <c r="H4243" s="36"/>
      <c r="I4243" s="36"/>
    </row>
    <row r="4244" spans="3:9">
      <c r="C4244" s="36"/>
      <c r="D4244" s="36"/>
      <c r="E4244" s="36"/>
      <c r="F4244" s="36"/>
      <c r="G4244" s="36"/>
      <c r="H4244" s="36"/>
      <c r="I4244" s="36"/>
    </row>
    <row r="4245" spans="3:9">
      <c r="C4245" s="36"/>
      <c r="D4245" s="36"/>
      <c r="E4245" s="36"/>
      <c r="F4245" s="36"/>
      <c r="G4245" s="36"/>
      <c r="H4245" s="36"/>
      <c r="I4245" s="36"/>
    </row>
    <row r="4246" spans="3:9">
      <c r="C4246" s="36"/>
      <c r="D4246" s="36"/>
      <c r="E4246" s="36"/>
      <c r="F4246" s="36"/>
      <c r="G4246" s="36"/>
      <c r="H4246" s="36"/>
      <c r="I4246" s="36"/>
    </row>
    <row r="4247" spans="3:9">
      <c r="C4247" s="36"/>
      <c r="D4247" s="36"/>
      <c r="E4247" s="36"/>
      <c r="F4247" s="36"/>
      <c r="G4247" s="36"/>
      <c r="H4247" s="36"/>
      <c r="I4247" s="36"/>
    </row>
    <row r="4249" spans="2:9">
      <c r="B4249" s="35" t="s">
        <v>1804</v>
      </c>
      <c r="C4249" s="36"/>
      <c r="D4249" s="36"/>
      <c r="E4249" s="36"/>
      <c r="F4249" s="36"/>
      <c r="G4249" s="36"/>
      <c r="H4249" s="36"/>
      <c r="I4249" s="36"/>
    </row>
    <row r="4250" spans="3:9">
      <c r="C4250" s="36"/>
      <c r="D4250" s="36"/>
      <c r="E4250" s="36"/>
      <c r="F4250" s="36"/>
      <c r="G4250" s="36"/>
      <c r="H4250" s="36"/>
      <c r="I4250" s="36"/>
    </row>
    <row r="4251" spans="3:9">
      <c r="C4251" s="36"/>
      <c r="D4251" s="36"/>
      <c r="E4251" s="36"/>
      <c r="F4251" s="36"/>
      <c r="G4251" s="36"/>
      <c r="H4251" s="36"/>
      <c r="I4251" s="36"/>
    </row>
    <row r="4252" spans="3:9">
      <c r="C4252" s="36"/>
      <c r="D4252" s="36"/>
      <c r="E4252" s="36"/>
      <c r="F4252" s="36"/>
      <c r="G4252" s="36"/>
      <c r="H4252" s="36"/>
      <c r="I4252" s="36"/>
    </row>
    <row r="4253" spans="3:9">
      <c r="C4253" s="36"/>
      <c r="D4253" s="36"/>
      <c r="E4253" s="36"/>
      <c r="F4253" s="36"/>
      <c r="G4253" s="36"/>
      <c r="H4253" s="36"/>
      <c r="I4253" s="36"/>
    </row>
    <row r="4254" spans="3:9">
      <c r="C4254" s="36"/>
      <c r="D4254" s="36"/>
      <c r="E4254" s="36"/>
      <c r="F4254" s="36"/>
      <c r="G4254" s="36"/>
      <c r="H4254" s="36"/>
      <c r="I4254" s="36"/>
    </row>
    <row r="4255" spans="3:9">
      <c r="C4255" s="36"/>
      <c r="D4255" s="36"/>
      <c r="E4255" s="36"/>
      <c r="F4255" s="36"/>
      <c r="G4255" s="36"/>
      <c r="H4255" s="36"/>
      <c r="I4255" s="36"/>
    </row>
    <row r="4256" spans="3:9">
      <c r="C4256" s="36"/>
      <c r="D4256" s="36"/>
      <c r="E4256" s="36"/>
      <c r="F4256" s="36"/>
      <c r="G4256" s="36"/>
      <c r="H4256" s="36"/>
      <c r="I4256" s="36"/>
    </row>
    <row r="4257" spans="3:9">
      <c r="C4257" s="36"/>
      <c r="D4257" s="36"/>
      <c r="E4257" s="36"/>
      <c r="F4257" s="36"/>
      <c r="G4257" s="36"/>
      <c r="H4257" s="36"/>
      <c r="I4257" s="36"/>
    </row>
    <row r="4258" spans="3:9">
      <c r="C4258" s="36"/>
      <c r="D4258" s="36"/>
      <c r="E4258" s="36"/>
      <c r="F4258" s="36"/>
      <c r="G4258" s="36"/>
      <c r="H4258" s="36"/>
      <c r="I4258" s="36"/>
    </row>
    <row r="4259" spans="3:9">
      <c r="C4259" s="36"/>
      <c r="D4259" s="36"/>
      <c r="E4259" s="36"/>
      <c r="F4259" s="36"/>
      <c r="G4259" s="36"/>
      <c r="H4259" s="36"/>
      <c r="I4259" s="36"/>
    </row>
    <row r="4261" spans="2:9">
      <c r="B4261" s="35" t="s">
        <v>1810</v>
      </c>
      <c r="C4261" s="36"/>
      <c r="D4261" s="36"/>
      <c r="E4261" s="36"/>
      <c r="F4261" s="36"/>
      <c r="G4261" s="36"/>
      <c r="H4261" s="36"/>
      <c r="I4261" s="36"/>
    </row>
    <row r="4262" spans="3:9">
      <c r="C4262" s="36"/>
      <c r="D4262" s="36"/>
      <c r="E4262" s="36"/>
      <c r="F4262" s="36"/>
      <c r="G4262" s="36"/>
      <c r="H4262" s="36"/>
      <c r="I4262" s="36"/>
    </row>
    <row r="4263" spans="3:9">
      <c r="C4263" s="36"/>
      <c r="D4263" s="36"/>
      <c r="E4263" s="36"/>
      <c r="F4263" s="36"/>
      <c r="G4263" s="36"/>
      <c r="H4263" s="36"/>
      <c r="I4263" s="36"/>
    </row>
    <row r="4264" spans="3:9">
      <c r="C4264" s="36"/>
      <c r="D4264" s="36"/>
      <c r="E4264" s="36"/>
      <c r="F4264" s="36"/>
      <c r="G4264" s="36"/>
      <c r="H4264" s="36"/>
      <c r="I4264" s="36"/>
    </row>
    <row r="4265" spans="3:9">
      <c r="C4265" s="36"/>
      <c r="D4265" s="36"/>
      <c r="E4265" s="36"/>
      <c r="F4265" s="36"/>
      <c r="G4265" s="36"/>
      <c r="H4265" s="36"/>
      <c r="I4265" s="36"/>
    </row>
    <row r="4266" spans="3:9">
      <c r="C4266" s="36"/>
      <c r="D4266" s="36"/>
      <c r="E4266" s="36"/>
      <c r="F4266" s="36"/>
      <c r="G4266" s="36"/>
      <c r="H4266" s="36"/>
      <c r="I4266" s="36"/>
    </row>
    <row r="4267" spans="3:9">
      <c r="C4267" s="36"/>
      <c r="D4267" s="36"/>
      <c r="E4267" s="36"/>
      <c r="F4267" s="36"/>
      <c r="G4267" s="36"/>
      <c r="H4267" s="36"/>
      <c r="I4267" s="36"/>
    </row>
    <row r="4268" spans="3:9">
      <c r="C4268" s="36"/>
      <c r="D4268" s="36"/>
      <c r="E4268" s="36"/>
      <c r="F4268" s="36"/>
      <c r="G4268" s="36"/>
      <c r="H4268" s="36"/>
      <c r="I4268" s="36"/>
    </row>
    <row r="4269" spans="3:9">
      <c r="C4269" s="36"/>
      <c r="D4269" s="36"/>
      <c r="E4269" s="36"/>
      <c r="F4269" s="36"/>
      <c r="G4269" s="36"/>
      <c r="H4269" s="36"/>
      <c r="I4269" s="36"/>
    </row>
    <row r="4270" spans="3:9">
      <c r="C4270" s="36"/>
      <c r="D4270" s="36"/>
      <c r="E4270" s="36"/>
      <c r="F4270" s="36"/>
      <c r="G4270" s="36"/>
      <c r="H4270" s="36"/>
      <c r="I4270" s="36"/>
    </row>
    <row r="4271" spans="3:9">
      <c r="C4271" s="36"/>
      <c r="D4271" s="36"/>
      <c r="E4271" s="36"/>
      <c r="F4271" s="36"/>
      <c r="G4271" s="36"/>
      <c r="H4271" s="36"/>
      <c r="I4271" s="36"/>
    </row>
    <row r="4273" spans="2:9">
      <c r="B4273" s="35" t="s">
        <v>1815</v>
      </c>
      <c r="C4273" s="36"/>
      <c r="D4273" s="36"/>
      <c r="E4273" s="36"/>
      <c r="F4273" s="36"/>
      <c r="G4273" s="36"/>
      <c r="H4273" s="36"/>
      <c r="I4273" s="36"/>
    </row>
    <row r="4274" spans="3:9">
      <c r="C4274" s="36"/>
      <c r="D4274" s="36"/>
      <c r="E4274" s="36"/>
      <c r="F4274" s="36"/>
      <c r="G4274" s="36"/>
      <c r="H4274" s="36"/>
      <c r="I4274" s="36"/>
    </row>
    <row r="4275" spans="3:9">
      <c r="C4275" s="36"/>
      <c r="D4275" s="36"/>
      <c r="E4275" s="36"/>
      <c r="F4275" s="36"/>
      <c r="G4275" s="36"/>
      <c r="H4275" s="36"/>
      <c r="I4275" s="36"/>
    </row>
    <row r="4276" spans="3:9">
      <c r="C4276" s="36"/>
      <c r="D4276" s="36"/>
      <c r="E4276" s="36"/>
      <c r="F4276" s="36"/>
      <c r="G4276" s="36"/>
      <c r="H4276" s="36"/>
      <c r="I4276" s="36"/>
    </row>
    <row r="4277" spans="3:9">
      <c r="C4277" s="36"/>
      <c r="D4277" s="36"/>
      <c r="E4277" s="36"/>
      <c r="F4277" s="36"/>
      <c r="G4277" s="36"/>
      <c r="H4277" s="36"/>
      <c r="I4277" s="36"/>
    </row>
    <row r="4278" spans="3:9">
      <c r="C4278" s="36"/>
      <c r="D4278" s="36"/>
      <c r="E4278" s="36"/>
      <c r="F4278" s="36"/>
      <c r="G4278" s="36"/>
      <c r="H4278" s="36"/>
      <c r="I4278" s="36"/>
    </row>
    <row r="4279" spans="3:9">
      <c r="C4279" s="36"/>
      <c r="D4279" s="36"/>
      <c r="E4279" s="36"/>
      <c r="F4279" s="36"/>
      <c r="G4279" s="36"/>
      <c r="H4279" s="36"/>
      <c r="I4279" s="36"/>
    </row>
    <row r="4280" spans="3:9">
      <c r="C4280" s="36"/>
      <c r="D4280" s="36"/>
      <c r="E4280" s="36"/>
      <c r="F4280" s="36"/>
      <c r="G4280" s="36"/>
      <c r="H4280" s="36"/>
      <c r="I4280" s="36"/>
    </row>
    <row r="4281" spans="3:9">
      <c r="C4281" s="36"/>
      <c r="D4281" s="36"/>
      <c r="E4281" s="36"/>
      <c r="F4281" s="36"/>
      <c r="G4281" s="36"/>
      <c r="H4281" s="36"/>
      <c r="I4281" s="36"/>
    </row>
    <row r="4282" spans="3:9">
      <c r="C4282" s="36"/>
      <c r="D4282" s="36"/>
      <c r="E4282" s="36"/>
      <c r="F4282" s="36"/>
      <c r="G4282" s="36"/>
      <c r="H4282" s="36"/>
      <c r="I4282" s="36"/>
    </row>
    <row r="4283" spans="3:9">
      <c r="C4283" s="36"/>
      <c r="D4283" s="36"/>
      <c r="E4283" s="36"/>
      <c r="F4283" s="36"/>
      <c r="G4283" s="36"/>
      <c r="H4283" s="36"/>
      <c r="I4283" s="36"/>
    </row>
    <row r="4285" spans="2:9">
      <c r="B4285" s="35" t="s">
        <v>1820</v>
      </c>
      <c r="C4285" s="36"/>
      <c r="D4285" s="36"/>
      <c r="E4285" s="36"/>
      <c r="F4285" s="36"/>
      <c r="G4285" s="36"/>
      <c r="H4285" s="36"/>
      <c r="I4285" s="36"/>
    </row>
    <row r="4286" spans="3:9">
      <c r="C4286" s="36"/>
      <c r="D4286" s="36"/>
      <c r="E4286" s="36"/>
      <c r="F4286" s="36"/>
      <c r="G4286" s="36"/>
      <c r="H4286" s="36"/>
      <c r="I4286" s="36"/>
    </row>
    <row r="4287" spans="3:9">
      <c r="C4287" s="36"/>
      <c r="D4287" s="36"/>
      <c r="E4287" s="36"/>
      <c r="F4287" s="36"/>
      <c r="G4287" s="36"/>
      <c r="H4287" s="36"/>
      <c r="I4287" s="36"/>
    </row>
    <row r="4288" spans="3:9">
      <c r="C4288" s="36"/>
      <c r="D4288" s="36"/>
      <c r="E4288" s="36"/>
      <c r="F4288" s="36"/>
      <c r="G4288" s="36"/>
      <c r="H4288" s="36"/>
      <c r="I4288" s="36"/>
    </row>
    <row r="4289" spans="3:9">
      <c r="C4289" s="36"/>
      <c r="D4289" s="36"/>
      <c r="E4289" s="36"/>
      <c r="F4289" s="36"/>
      <c r="G4289" s="36"/>
      <c r="H4289" s="36"/>
      <c r="I4289" s="36"/>
    </row>
    <row r="4290" spans="3:9">
      <c r="C4290" s="36"/>
      <c r="D4290" s="36"/>
      <c r="E4290" s="36"/>
      <c r="F4290" s="36"/>
      <c r="G4290" s="36"/>
      <c r="H4290" s="36"/>
      <c r="I4290" s="36"/>
    </row>
    <row r="4291" spans="3:9">
      <c r="C4291" s="36"/>
      <c r="D4291" s="36"/>
      <c r="E4291" s="36"/>
      <c r="F4291" s="36"/>
      <c r="G4291" s="36"/>
      <c r="H4291" s="36"/>
      <c r="I4291" s="36"/>
    </row>
    <row r="4292" spans="3:9">
      <c r="C4292" s="36"/>
      <c r="D4292" s="36"/>
      <c r="E4292" s="36"/>
      <c r="F4292" s="36"/>
      <c r="G4292" s="36"/>
      <c r="H4292" s="36"/>
      <c r="I4292" s="36"/>
    </row>
    <row r="4293" spans="3:9">
      <c r="C4293" s="36"/>
      <c r="D4293" s="36"/>
      <c r="E4293" s="36"/>
      <c r="F4293" s="36"/>
      <c r="G4293" s="36"/>
      <c r="H4293" s="36"/>
      <c r="I4293" s="36"/>
    </row>
    <row r="4294" spans="3:9">
      <c r="C4294" s="36"/>
      <c r="D4294" s="36"/>
      <c r="E4294" s="36"/>
      <c r="F4294" s="36"/>
      <c r="G4294" s="36"/>
      <c r="H4294" s="36"/>
      <c r="I4294" s="36"/>
    </row>
    <row r="4295" spans="3:9">
      <c r="C4295" s="36"/>
      <c r="D4295" s="36"/>
      <c r="E4295" s="36"/>
      <c r="F4295" s="36"/>
      <c r="G4295" s="36"/>
      <c r="H4295" s="36"/>
      <c r="I4295" s="36"/>
    </row>
    <row r="4297" spans="2:9">
      <c r="B4297" s="35" t="s">
        <v>1826</v>
      </c>
      <c r="C4297" s="36"/>
      <c r="D4297" s="36"/>
      <c r="E4297" s="36"/>
      <c r="F4297" s="36"/>
      <c r="G4297" s="36"/>
      <c r="H4297" s="36"/>
      <c r="I4297" s="36"/>
    </row>
    <row r="4298" spans="3:9">
      <c r="C4298" s="36"/>
      <c r="D4298" s="36"/>
      <c r="E4298" s="36"/>
      <c r="F4298" s="36"/>
      <c r="G4298" s="36"/>
      <c r="H4298" s="36"/>
      <c r="I4298" s="36"/>
    </row>
    <row r="4299" spans="3:9">
      <c r="C4299" s="36"/>
      <c r="D4299" s="36"/>
      <c r="E4299" s="36"/>
      <c r="F4299" s="36"/>
      <c r="G4299" s="36"/>
      <c r="H4299" s="36"/>
      <c r="I4299" s="36"/>
    </row>
    <row r="4300" spans="3:9">
      <c r="C4300" s="36"/>
      <c r="D4300" s="36"/>
      <c r="E4300" s="36"/>
      <c r="F4300" s="36"/>
      <c r="G4300" s="36"/>
      <c r="H4300" s="36"/>
      <c r="I4300" s="36"/>
    </row>
    <row r="4301" spans="3:9">
      <c r="C4301" s="36"/>
      <c r="D4301" s="36"/>
      <c r="E4301" s="36"/>
      <c r="F4301" s="36"/>
      <c r="G4301" s="36"/>
      <c r="H4301" s="36"/>
      <c r="I4301" s="36"/>
    </row>
    <row r="4302" spans="3:9">
      <c r="C4302" s="36"/>
      <c r="D4302" s="36"/>
      <c r="E4302" s="36"/>
      <c r="F4302" s="36"/>
      <c r="G4302" s="36"/>
      <c r="H4302" s="36"/>
      <c r="I4302" s="36"/>
    </row>
    <row r="4303" spans="3:9">
      <c r="C4303" s="36"/>
      <c r="D4303" s="36"/>
      <c r="E4303" s="36"/>
      <c r="F4303" s="36"/>
      <c r="G4303" s="36"/>
      <c r="H4303" s="36"/>
      <c r="I4303" s="36"/>
    </row>
    <row r="4304" spans="3:9">
      <c r="C4304" s="36"/>
      <c r="D4304" s="36"/>
      <c r="E4304" s="36"/>
      <c r="F4304" s="36"/>
      <c r="G4304" s="36"/>
      <c r="H4304" s="36"/>
      <c r="I4304" s="36"/>
    </row>
    <row r="4305" spans="3:9">
      <c r="C4305" s="36"/>
      <c r="D4305" s="36"/>
      <c r="E4305" s="36"/>
      <c r="F4305" s="36"/>
      <c r="G4305" s="36"/>
      <c r="H4305" s="36"/>
      <c r="I4305" s="36"/>
    </row>
    <row r="4306" spans="3:9">
      <c r="C4306" s="36"/>
      <c r="D4306" s="36"/>
      <c r="E4306" s="36"/>
      <c r="F4306" s="36"/>
      <c r="G4306" s="36"/>
      <c r="H4306" s="36"/>
      <c r="I4306" s="36"/>
    </row>
    <row r="4307" spans="3:9">
      <c r="C4307" s="36"/>
      <c r="D4307" s="36"/>
      <c r="E4307" s="36"/>
      <c r="F4307" s="36"/>
      <c r="G4307" s="36"/>
      <c r="H4307" s="36"/>
      <c r="I4307" s="36"/>
    </row>
    <row r="4309" spans="2:9">
      <c r="B4309" s="35" t="s">
        <v>1833</v>
      </c>
      <c r="C4309" s="36"/>
      <c r="D4309" s="36"/>
      <c r="E4309" s="36"/>
      <c r="F4309" s="36"/>
      <c r="G4309" s="36"/>
      <c r="H4309" s="36"/>
      <c r="I4309" s="36"/>
    </row>
    <row r="4310" spans="3:9">
      <c r="C4310" s="36"/>
      <c r="D4310" s="36"/>
      <c r="E4310" s="36"/>
      <c r="F4310" s="36"/>
      <c r="G4310" s="36"/>
      <c r="H4310" s="36"/>
      <c r="I4310" s="36"/>
    </row>
    <row r="4311" spans="3:9">
      <c r="C4311" s="36"/>
      <c r="D4311" s="36"/>
      <c r="E4311" s="36"/>
      <c r="F4311" s="36"/>
      <c r="G4311" s="36"/>
      <c r="H4311" s="36"/>
      <c r="I4311" s="36"/>
    </row>
    <row r="4312" spans="3:9">
      <c r="C4312" s="36"/>
      <c r="D4312" s="36"/>
      <c r="E4312" s="36"/>
      <c r="F4312" s="36"/>
      <c r="G4312" s="36"/>
      <c r="H4312" s="36"/>
      <c r="I4312" s="36"/>
    </row>
    <row r="4313" spans="3:9">
      <c r="C4313" s="36"/>
      <c r="D4313" s="36"/>
      <c r="E4313" s="36"/>
      <c r="F4313" s="36"/>
      <c r="G4313" s="36"/>
      <c r="H4313" s="36"/>
      <c r="I4313" s="36"/>
    </row>
    <row r="4314" spans="3:9">
      <c r="C4314" s="36"/>
      <c r="D4314" s="36"/>
      <c r="E4314" s="36"/>
      <c r="F4314" s="36"/>
      <c r="G4314" s="36"/>
      <c r="H4314" s="36"/>
      <c r="I4314" s="36"/>
    </row>
    <row r="4315" spans="3:9">
      <c r="C4315" s="36"/>
      <c r="D4315" s="36"/>
      <c r="E4315" s="36"/>
      <c r="F4315" s="36"/>
      <c r="G4315" s="36"/>
      <c r="H4315" s="36"/>
      <c r="I4315" s="36"/>
    </row>
    <row r="4316" spans="3:9">
      <c r="C4316" s="36"/>
      <c r="D4316" s="36"/>
      <c r="E4316" s="36"/>
      <c r="F4316" s="36"/>
      <c r="G4316" s="36"/>
      <c r="H4316" s="36"/>
      <c r="I4316" s="36"/>
    </row>
    <row r="4317" spans="3:9">
      <c r="C4317" s="36"/>
      <c r="D4317" s="36"/>
      <c r="E4317" s="36"/>
      <c r="F4317" s="36"/>
      <c r="G4317" s="36"/>
      <c r="H4317" s="36"/>
      <c r="I4317" s="36"/>
    </row>
    <row r="4318" spans="3:9">
      <c r="C4318" s="36"/>
      <c r="D4318" s="36"/>
      <c r="E4318" s="36"/>
      <c r="F4318" s="36"/>
      <c r="G4318" s="36"/>
      <c r="H4318" s="36"/>
      <c r="I4318" s="36"/>
    </row>
    <row r="4319" spans="3:9">
      <c r="C4319" s="36"/>
      <c r="D4319" s="36"/>
      <c r="E4319" s="36"/>
      <c r="F4319" s="36"/>
      <c r="G4319" s="36"/>
      <c r="H4319" s="36"/>
      <c r="I4319" s="36"/>
    </row>
    <row r="4321" spans="2:9">
      <c r="B4321" s="35" t="s">
        <v>1844</v>
      </c>
      <c r="C4321" s="36"/>
      <c r="D4321" s="36"/>
      <c r="E4321" s="36"/>
      <c r="F4321" s="36"/>
      <c r="G4321" s="36"/>
      <c r="H4321" s="36"/>
      <c r="I4321" s="36"/>
    </row>
    <row r="4322" spans="3:9">
      <c r="C4322" s="36"/>
      <c r="D4322" s="36"/>
      <c r="E4322" s="36"/>
      <c r="F4322" s="36"/>
      <c r="G4322" s="36"/>
      <c r="H4322" s="36"/>
      <c r="I4322" s="36"/>
    </row>
    <row r="4323" spans="3:9">
      <c r="C4323" s="36"/>
      <c r="D4323" s="36"/>
      <c r="E4323" s="36"/>
      <c r="F4323" s="36"/>
      <c r="G4323" s="36"/>
      <c r="H4323" s="36"/>
      <c r="I4323" s="36"/>
    </row>
    <row r="4324" spans="3:9">
      <c r="C4324" s="36"/>
      <c r="D4324" s="36"/>
      <c r="E4324" s="36"/>
      <c r="F4324" s="36"/>
      <c r="G4324" s="36"/>
      <c r="H4324" s="36"/>
      <c r="I4324" s="36"/>
    </row>
    <row r="4325" spans="3:9">
      <c r="C4325" s="36"/>
      <c r="D4325" s="36"/>
      <c r="E4325" s="36"/>
      <c r="F4325" s="36"/>
      <c r="G4325" s="36"/>
      <c r="H4325" s="36"/>
      <c r="I4325" s="36"/>
    </row>
    <row r="4326" spans="3:9">
      <c r="C4326" s="36"/>
      <c r="D4326" s="36"/>
      <c r="E4326" s="36"/>
      <c r="F4326" s="36"/>
      <c r="G4326" s="36"/>
      <c r="H4326" s="36"/>
      <c r="I4326" s="36"/>
    </row>
    <row r="4327" spans="3:9">
      <c r="C4327" s="36"/>
      <c r="D4327" s="36"/>
      <c r="E4327" s="36"/>
      <c r="F4327" s="36"/>
      <c r="G4327" s="36"/>
      <c r="H4327" s="36"/>
      <c r="I4327" s="36"/>
    </row>
    <row r="4328" spans="3:9">
      <c r="C4328" s="36"/>
      <c r="D4328" s="36"/>
      <c r="E4328" s="36"/>
      <c r="F4328" s="36"/>
      <c r="G4328" s="36"/>
      <c r="H4328" s="36"/>
      <c r="I4328" s="36"/>
    </row>
    <row r="4329" spans="3:9">
      <c r="C4329" s="36"/>
      <c r="D4329" s="36"/>
      <c r="E4329" s="36"/>
      <c r="F4329" s="36"/>
      <c r="G4329" s="36"/>
      <c r="H4329" s="36"/>
      <c r="I4329" s="36"/>
    </row>
    <row r="4330" spans="3:9">
      <c r="C4330" s="36"/>
      <c r="D4330" s="36"/>
      <c r="E4330" s="36"/>
      <c r="F4330" s="36"/>
      <c r="G4330" s="36"/>
      <c r="H4330" s="36"/>
      <c r="I4330" s="36"/>
    </row>
    <row r="4331" spans="3:9">
      <c r="C4331" s="36"/>
      <c r="D4331" s="36"/>
      <c r="E4331" s="36"/>
      <c r="F4331" s="36"/>
      <c r="G4331" s="36"/>
      <c r="H4331" s="36"/>
      <c r="I4331" s="36"/>
    </row>
    <row r="4333" spans="2:9">
      <c r="B4333" s="35" t="s">
        <v>2362</v>
      </c>
      <c r="C4333" s="36" t="str">
        <f>_xlfn.DISPIMG("图片 478",1)</f>
        <v>=DISPIMG("图片 478",1)</v>
      </c>
      <c r="D4333" s="36"/>
      <c r="E4333" s="36"/>
      <c r="F4333" s="36"/>
      <c r="G4333" s="36"/>
      <c r="H4333" s="36"/>
      <c r="I4333" s="36"/>
    </row>
    <row r="4334" spans="3:9">
      <c r="C4334" s="36"/>
      <c r="D4334" s="36"/>
      <c r="E4334" s="36"/>
      <c r="F4334" s="36"/>
      <c r="G4334" s="36"/>
      <c r="H4334" s="36"/>
      <c r="I4334" s="36"/>
    </row>
    <row r="4335" spans="3:9">
      <c r="C4335" s="36"/>
      <c r="D4335" s="36"/>
      <c r="E4335" s="36"/>
      <c r="F4335" s="36"/>
      <c r="G4335" s="36"/>
      <c r="H4335" s="36"/>
      <c r="I4335" s="36"/>
    </row>
    <row r="4336" spans="3:9">
      <c r="C4336" s="36"/>
      <c r="D4336" s="36"/>
      <c r="E4336" s="36"/>
      <c r="F4336" s="36"/>
      <c r="G4336" s="36"/>
      <c r="H4336" s="36"/>
      <c r="I4336" s="36"/>
    </row>
    <row r="4337" spans="3:9">
      <c r="C4337" s="36"/>
      <c r="D4337" s="36"/>
      <c r="E4337" s="36"/>
      <c r="F4337" s="36"/>
      <c r="G4337" s="36"/>
      <c r="H4337" s="36"/>
      <c r="I4337" s="36"/>
    </row>
    <row r="4338" spans="3:9">
      <c r="C4338" s="36"/>
      <c r="D4338" s="36"/>
      <c r="E4338" s="36"/>
      <c r="F4338" s="36"/>
      <c r="G4338" s="36"/>
      <c r="H4338" s="36"/>
      <c r="I4338" s="36"/>
    </row>
    <row r="4339" spans="3:9">
      <c r="C4339" s="36"/>
      <c r="D4339" s="36"/>
      <c r="E4339" s="36"/>
      <c r="F4339" s="36"/>
      <c r="G4339" s="36"/>
      <c r="H4339" s="36"/>
      <c r="I4339" s="36"/>
    </row>
    <row r="4340" spans="3:9">
      <c r="C4340" s="36"/>
      <c r="D4340" s="36"/>
      <c r="E4340" s="36"/>
      <c r="F4340" s="36"/>
      <c r="G4340" s="36"/>
      <c r="H4340" s="36"/>
      <c r="I4340" s="36"/>
    </row>
    <row r="4341" spans="3:9">
      <c r="C4341" s="36"/>
      <c r="D4341" s="36"/>
      <c r="E4341" s="36"/>
      <c r="F4341" s="36"/>
      <c r="G4341" s="36"/>
      <c r="H4341" s="36"/>
      <c r="I4341" s="36"/>
    </row>
    <row r="4342" spans="3:9">
      <c r="C4342" s="36"/>
      <c r="D4342" s="36"/>
      <c r="E4342" s="36"/>
      <c r="F4342" s="36"/>
      <c r="G4342" s="36"/>
      <c r="H4342" s="36"/>
      <c r="I4342" s="36"/>
    </row>
    <row r="4343" spans="3:9">
      <c r="C4343" s="36"/>
      <c r="D4343" s="36"/>
      <c r="E4343" s="36"/>
      <c r="F4343" s="36"/>
      <c r="G4343" s="36"/>
      <c r="H4343" s="36"/>
      <c r="I4343" s="36"/>
    </row>
    <row r="4345" spans="2:9">
      <c r="B4345" s="35" t="s">
        <v>1866</v>
      </c>
      <c r="C4345" s="36"/>
      <c r="D4345" s="36"/>
      <c r="E4345" s="36"/>
      <c r="F4345" s="36"/>
      <c r="G4345" s="36"/>
      <c r="H4345" s="36"/>
      <c r="I4345" s="36"/>
    </row>
    <row r="4346" spans="3:9">
      <c r="C4346" s="36"/>
      <c r="D4346" s="36"/>
      <c r="E4346" s="36"/>
      <c r="F4346" s="36"/>
      <c r="G4346" s="36"/>
      <c r="H4346" s="36"/>
      <c r="I4346" s="36"/>
    </row>
    <row r="4347" spans="3:9">
      <c r="C4347" s="36"/>
      <c r="D4347" s="36"/>
      <c r="E4347" s="36"/>
      <c r="F4347" s="36"/>
      <c r="G4347" s="36"/>
      <c r="H4347" s="36"/>
      <c r="I4347" s="36"/>
    </row>
    <row r="4348" spans="3:9">
      <c r="C4348" s="36"/>
      <c r="D4348" s="36"/>
      <c r="E4348" s="36"/>
      <c r="F4348" s="36"/>
      <c r="G4348" s="36"/>
      <c r="H4348" s="36"/>
      <c r="I4348" s="36"/>
    </row>
    <row r="4349" spans="3:9">
      <c r="C4349" s="36"/>
      <c r="D4349" s="36"/>
      <c r="E4349" s="36"/>
      <c r="F4349" s="36"/>
      <c r="G4349" s="36"/>
      <c r="H4349" s="36"/>
      <c r="I4349" s="36"/>
    </row>
    <row r="4350" spans="3:9">
      <c r="C4350" s="36"/>
      <c r="D4350" s="36"/>
      <c r="E4350" s="36"/>
      <c r="F4350" s="36"/>
      <c r="G4350" s="36"/>
      <c r="H4350" s="36"/>
      <c r="I4350" s="36"/>
    </row>
    <row r="4351" spans="3:9">
      <c r="C4351" s="36"/>
      <c r="D4351" s="36"/>
      <c r="E4351" s="36"/>
      <c r="F4351" s="36"/>
      <c r="G4351" s="36"/>
      <c r="H4351" s="36"/>
      <c r="I4351" s="36"/>
    </row>
    <row r="4352" spans="3:9">
      <c r="C4352" s="36"/>
      <c r="D4352" s="36"/>
      <c r="E4352" s="36"/>
      <c r="F4352" s="36"/>
      <c r="G4352" s="36"/>
      <c r="H4352" s="36"/>
      <c r="I4352" s="36"/>
    </row>
    <row r="4353" spans="3:9">
      <c r="C4353" s="36"/>
      <c r="D4353" s="36"/>
      <c r="E4353" s="36"/>
      <c r="F4353" s="36"/>
      <c r="G4353" s="36"/>
      <c r="H4353" s="36"/>
      <c r="I4353" s="36"/>
    </row>
    <row r="4354" spans="3:9">
      <c r="C4354" s="36"/>
      <c r="D4354" s="36"/>
      <c r="E4354" s="36"/>
      <c r="F4354" s="36"/>
      <c r="G4354" s="36"/>
      <c r="H4354" s="36"/>
      <c r="I4354" s="36"/>
    </row>
    <row r="4355" spans="3:9">
      <c r="C4355" s="36"/>
      <c r="D4355" s="36"/>
      <c r="E4355" s="36"/>
      <c r="F4355" s="36"/>
      <c r="G4355" s="36"/>
      <c r="H4355" s="36"/>
      <c r="I4355" s="36"/>
    </row>
    <row r="4357" spans="2:9">
      <c r="B4357" s="35" t="s">
        <v>1873</v>
      </c>
      <c r="C4357" s="36"/>
      <c r="D4357" s="36"/>
      <c r="E4357" s="36"/>
      <c r="F4357" s="36"/>
      <c r="G4357" s="36"/>
      <c r="H4357" s="36"/>
      <c r="I4357" s="36"/>
    </row>
    <row r="4358" spans="3:9">
      <c r="C4358" s="36"/>
      <c r="D4358" s="36"/>
      <c r="E4358" s="36"/>
      <c r="F4358" s="36"/>
      <c r="G4358" s="36"/>
      <c r="H4358" s="36"/>
      <c r="I4358" s="36"/>
    </row>
    <row r="4359" spans="3:9">
      <c r="C4359" s="36"/>
      <c r="D4359" s="36"/>
      <c r="E4359" s="36"/>
      <c r="F4359" s="36"/>
      <c r="G4359" s="36"/>
      <c r="H4359" s="36"/>
      <c r="I4359" s="36"/>
    </row>
    <row r="4360" spans="3:9">
      <c r="C4360" s="36"/>
      <c r="D4360" s="36"/>
      <c r="E4360" s="36"/>
      <c r="F4360" s="36"/>
      <c r="G4360" s="36"/>
      <c r="H4360" s="36"/>
      <c r="I4360" s="36"/>
    </row>
    <row r="4361" spans="3:9">
      <c r="C4361" s="36"/>
      <c r="D4361" s="36"/>
      <c r="E4361" s="36"/>
      <c r="F4361" s="36"/>
      <c r="G4361" s="36"/>
      <c r="H4361" s="36"/>
      <c r="I4361" s="36"/>
    </row>
    <row r="4362" spans="3:9">
      <c r="C4362" s="36"/>
      <c r="D4362" s="36"/>
      <c r="E4362" s="36"/>
      <c r="F4362" s="36"/>
      <c r="G4362" s="36"/>
      <c r="H4362" s="36"/>
      <c r="I4362" s="36"/>
    </row>
    <row r="4363" spans="3:9">
      <c r="C4363" s="36"/>
      <c r="D4363" s="36"/>
      <c r="E4363" s="36"/>
      <c r="F4363" s="36"/>
      <c r="G4363" s="36"/>
      <c r="H4363" s="36"/>
      <c r="I4363" s="36"/>
    </row>
    <row r="4364" spans="3:9">
      <c r="C4364" s="36"/>
      <c r="D4364" s="36"/>
      <c r="E4364" s="36"/>
      <c r="F4364" s="36"/>
      <c r="G4364" s="36"/>
      <c r="H4364" s="36"/>
      <c r="I4364" s="36"/>
    </row>
    <row r="4365" spans="3:9">
      <c r="C4365" s="36"/>
      <c r="D4365" s="36"/>
      <c r="E4365" s="36"/>
      <c r="F4365" s="36"/>
      <c r="G4365" s="36"/>
      <c r="H4365" s="36"/>
      <c r="I4365" s="36"/>
    </row>
    <row r="4366" spans="3:9">
      <c r="C4366" s="36"/>
      <c r="D4366" s="36"/>
      <c r="E4366" s="36"/>
      <c r="F4366" s="36"/>
      <c r="G4366" s="36"/>
      <c r="H4366" s="36"/>
      <c r="I4366" s="36"/>
    </row>
    <row r="4367" spans="3:9">
      <c r="C4367" s="36"/>
      <c r="D4367" s="36"/>
      <c r="E4367" s="36"/>
      <c r="F4367" s="36"/>
      <c r="G4367" s="36"/>
      <c r="H4367" s="36"/>
      <c r="I4367" s="36"/>
    </row>
    <row r="4369" spans="2:9">
      <c r="B4369" s="35" t="s">
        <v>1878</v>
      </c>
      <c r="C4369" s="36"/>
      <c r="D4369" s="36"/>
      <c r="E4369" s="36"/>
      <c r="F4369" s="36"/>
      <c r="G4369" s="36"/>
      <c r="H4369" s="36"/>
      <c r="I4369" s="36"/>
    </row>
    <row r="4370" spans="3:9">
      <c r="C4370" s="36"/>
      <c r="D4370" s="36"/>
      <c r="E4370" s="36"/>
      <c r="F4370" s="36"/>
      <c r="G4370" s="36"/>
      <c r="H4370" s="36"/>
      <c r="I4370" s="36"/>
    </row>
    <row r="4371" spans="3:9">
      <c r="C4371" s="36"/>
      <c r="D4371" s="36"/>
      <c r="E4371" s="36"/>
      <c r="F4371" s="36"/>
      <c r="G4371" s="36"/>
      <c r="H4371" s="36"/>
      <c r="I4371" s="36"/>
    </row>
    <row r="4372" spans="3:9">
      <c r="C4372" s="36"/>
      <c r="D4372" s="36"/>
      <c r="E4372" s="36"/>
      <c r="F4372" s="36"/>
      <c r="G4372" s="36"/>
      <c r="H4372" s="36"/>
      <c r="I4372" s="36"/>
    </row>
    <row r="4373" spans="3:9">
      <c r="C4373" s="36"/>
      <c r="D4373" s="36"/>
      <c r="E4373" s="36"/>
      <c r="F4373" s="36"/>
      <c r="G4373" s="36"/>
      <c r="H4373" s="36"/>
      <c r="I4373" s="36"/>
    </row>
    <row r="4374" spans="3:9">
      <c r="C4374" s="36"/>
      <c r="D4374" s="36"/>
      <c r="E4374" s="36"/>
      <c r="F4374" s="36"/>
      <c r="G4374" s="36"/>
      <c r="H4374" s="36"/>
      <c r="I4374" s="36"/>
    </row>
    <row r="4375" spans="3:9">
      <c r="C4375" s="36"/>
      <c r="D4375" s="36"/>
      <c r="E4375" s="36"/>
      <c r="F4375" s="36"/>
      <c r="G4375" s="36"/>
      <c r="H4375" s="36"/>
      <c r="I4375" s="36"/>
    </row>
    <row r="4376" spans="3:9">
      <c r="C4376" s="36"/>
      <c r="D4376" s="36"/>
      <c r="E4376" s="36"/>
      <c r="F4376" s="36"/>
      <c r="G4376" s="36"/>
      <c r="H4376" s="36"/>
      <c r="I4376" s="36"/>
    </row>
    <row r="4377" spans="3:9">
      <c r="C4377" s="36"/>
      <c r="D4377" s="36"/>
      <c r="E4377" s="36"/>
      <c r="F4377" s="36"/>
      <c r="G4377" s="36"/>
      <c r="H4377" s="36"/>
      <c r="I4377" s="36"/>
    </row>
    <row r="4378" spans="3:9">
      <c r="C4378" s="36"/>
      <c r="D4378" s="36"/>
      <c r="E4378" s="36"/>
      <c r="F4378" s="36"/>
      <c r="G4378" s="36"/>
      <c r="H4378" s="36"/>
      <c r="I4378" s="36"/>
    </row>
    <row r="4379" spans="3:9">
      <c r="C4379" s="36"/>
      <c r="D4379" s="36"/>
      <c r="E4379" s="36"/>
      <c r="F4379" s="36"/>
      <c r="G4379" s="36"/>
      <c r="H4379" s="36"/>
      <c r="I4379" s="36"/>
    </row>
    <row r="4381" spans="2:9">
      <c r="B4381" s="35" t="s">
        <v>1884</v>
      </c>
      <c r="C4381" s="36"/>
      <c r="D4381" s="36"/>
      <c r="E4381" s="36"/>
      <c r="F4381" s="36"/>
      <c r="G4381" s="36"/>
      <c r="H4381" s="36"/>
      <c r="I4381" s="36"/>
    </row>
    <row r="4382" spans="3:9">
      <c r="C4382" s="36"/>
      <c r="D4382" s="36"/>
      <c r="E4382" s="36"/>
      <c r="F4382" s="36"/>
      <c r="G4382" s="36"/>
      <c r="H4382" s="36"/>
      <c r="I4382" s="36"/>
    </row>
    <row r="4383" spans="3:9">
      <c r="C4383" s="36"/>
      <c r="D4383" s="36"/>
      <c r="E4383" s="36"/>
      <c r="F4383" s="36"/>
      <c r="G4383" s="36"/>
      <c r="H4383" s="36"/>
      <c r="I4383" s="36"/>
    </row>
    <row r="4384" spans="3:9">
      <c r="C4384" s="36"/>
      <c r="D4384" s="36"/>
      <c r="E4384" s="36"/>
      <c r="F4384" s="36"/>
      <c r="G4384" s="36"/>
      <c r="H4384" s="36"/>
      <c r="I4384" s="36"/>
    </row>
    <row r="4385" spans="3:9">
      <c r="C4385" s="36"/>
      <c r="D4385" s="36"/>
      <c r="E4385" s="36"/>
      <c r="F4385" s="36"/>
      <c r="G4385" s="36"/>
      <c r="H4385" s="36"/>
      <c r="I4385" s="36"/>
    </row>
    <row r="4386" spans="3:9">
      <c r="C4386" s="36"/>
      <c r="D4386" s="36"/>
      <c r="E4386" s="36"/>
      <c r="F4386" s="36"/>
      <c r="G4386" s="36"/>
      <c r="H4386" s="36"/>
      <c r="I4386" s="36"/>
    </row>
    <row r="4387" spans="3:9">
      <c r="C4387" s="36"/>
      <c r="D4387" s="36"/>
      <c r="E4387" s="36"/>
      <c r="F4387" s="36"/>
      <c r="G4387" s="36"/>
      <c r="H4387" s="36"/>
      <c r="I4387" s="36"/>
    </row>
    <row r="4388" spans="3:9">
      <c r="C4388" s="36"/>
      <c r="D4388" s="36"/>
      <c r="E4388" s="36"/>
      <c r="F4388" s="36"/>
      <c r="G4388" s="36"/>
      <c r="H4388" s="36"/>
      <c r="I4388" s="36"/>
    </row>
    <row r="4389" spans="3:9">
      <c r="C4389" s="36"/>
      <c r="D4389" s="36"/>
      <c r="E4389" s="36"/>
      <c r="F4389" s="36"/>
      <c r="G4389" s="36"/>
      <c r="H4389" s="36"/>
      <c r="I4389" s="36"/>
    </row>
    <row r="4390" spans="3:9">
      <c r="C4390" s="36"/>
      <c r="D4390" s="36"/>
      <c r="E4390" s="36"/>
      <c r="F4390" s="36"/>
      <c r="G4390" s="36"/>
      <c r="H4390" s="36"/>
      <c r="I4390" s="36"/>
    </row>
    <row r="4391" spans="3:9">
      <c r="C4391" s="36"/>
      <c r="D4391" s="36"/>
      <c r="E4391" s="36"/>
      <c r="F4391" s="36"/>
      <c r="G4391" s="36"/>
      <c r="H4391" s="36"/>
      <c r="I4391" s="36"/>
    </row>
    <row r="4393" spans="2:9">
      <c r="B4393" s="35" t="s">
        <v>1888</v>
      </c>
      <c r="C4393" s="36" t="str">
        <f t="shared" ref="C4393" si="31">_xlfn.DISPIMG("图片 488",1)</f>
        <v>=DISPIMG("图片 488",1)</v>
      </c>
      <c r="D4393" s="36"/>
      <c r="E4393" s="36"/>
      <c r="F4393" s="36"/>
      <c r="G4393" s="36"/>
      <c r="H4393" s="36"/>
      <c r="I4393" s="36"/>
    </row>
    <row r="4394" spans="3:9">
      <c r="C4394" s="36"/>
      <c r="D4394" s="36"/>
      <c r="E4394" s="36"/>
      <c r="F4394" s="36"/>
      <c r="G4394" s="36"/>
      <c r="H4394" s="36"/>
      <c r="I4394" s="36"/>
    </row>
    <row r="4395" spans="3:9">
      <c r="C4395" s="36"/>
      <c r="D4395" s="36"/>
      <c r="E4395" s="36"/>
      <c r="F4395" s="36"/>
      <c r="G4395" s="36"/>
      <c r="H4395" s="36"/>
      <c r="I4395" s="36"/>
    </row>
    <row r="4396" spans="3:9">
      <c r="C4396" s="36"/>
      <c r="D4396" s="36"/>
      <c r="E4396" s="36"/>
      <c r="F4396" s="36"/>
      <c r="G4396" s="36"/>
      <c r="H4396" s="36"/>
      <c r="I4396" s="36"/>
    </row>
    <row r="4397" spans="3:9">
      <c r="C4397" s="36"/>
      <c r="D4397" s="36"/>
      <c r="E4397" s="36"/>
      <c r="F4397" s="36"/>
      <c r="G4397" s="36"/>
      <c r="H4397" s="36"/>
      <c r="I4397" s="36"/>
    </row>
    <row r="4398" spans="3:9">
      <c r="C4398" s="36"/>
      <c r="D4398" s="36"/>
      <c r="E4398" s="36"/>
      <c r="F4398" s="36"/>
      <c r="G4398" s="36"/>
      <c r="H4398" s="36"/>
      <c r="I4398" s="36"/>
    </row>
    <row r="4399" spans="3:9">
      <c r="C4399" s="36"/>
      <c r="D4399" s="36"/>
      <c r="E4399" s="36"/>
      <c r="F4399" s="36"/>
      <c r="G4399" s="36"/>
      <c r="H4399" s="36"/>
      <c r="I4399" s="36"/>
    </row>
    <row r="4400" spans="3:9">
      <c r="C4400" s="36"/>
      <c r="D4400" s="36"/>
      <c r="E4400" s="36"/>
      <c r="F4400" s="36"/>
      <c r="G4400" s="36"/>
      <c r="H4400" s="36"/>
      <c r="I4400" s="36"/>
    </row>
    <row r="4401" spans="3:9">
      <c r="C4401" s="36"/>
      <c r="D4401" s="36"/>
      <c r="E4401" s="36"/>
      <c r="F4401" s="36"/>
      <c r="G4401" s="36"/>
      <c r="H4401" s="36"/>
      <c r="I4401" s="36"/>
    </row>
    <row r="4402" spans="3:9">
      <c r="C4402" s="36"/>
      <c r="D4402" s="36"/>
      <c r="E4402" s="36"/>
      <c r="F4402" s="36"/>
      <c r="G4402" s="36"/>
      <c r="H4402" s="36"/>
      <c r="I4402" s="36"/>
    </row>
    <row r="4403" spans="3:9">
      <c r="C4403" s="36"/>
      <c r="D4403" s="36"/>
      <c r="E4403" s="36"/>
      <c r="F4403" s="36"/>
      <c r="G4403" s="36"/>
      <c r="H4403" s="36"/>
      <c r="I4403" s="36"/>
    </row>
    <row r="4405" spans="2:9">
      <c r="B4405" s="35" t="s">
        <v>1891</v>
      </c>
      <c r="C4405" s="36"/>
      <c r="D4405" s="36"/>
      <c r="E4405" s="36"/>
      <c r="F4405" s="36"/>
      <c r="G4405" s="36"/>
      <c r="H4405" s="36"/>
      <c r="I4405" s="36"/>
    </row>
    <row r="4406" spans="3:9">
      <c r="C4406" s="36"/>
      <c r="D4406" s="36"/>
      <c r="E4406" s="36"/>
      <c r="F4406" s="36"/>
      <c r="G4406" s="36"/>
      <c r="H4406" s="36"/>
      <c r="I4406" s="36"/>
    </row>
    <row r="4407" spans="3:9">
      <c r="C4407" s="36"/>
      <c r="D4407" s="36"/>
      <c r="E4407" s="36"/>
      <c r="F4407" s="36"/>
      <c r="G4407" s="36"/>
      <c r="H4407" s="36"/>
      <c r="I4407" s="36"/>
    </row>
    <row r="4408" spans="3:9">
      <c r="C4408" s="36"/>
      <c r="D4408" s="36"/>
      <c r="E4408" s="36"/>
      <c r="F4408" s="36"/>
      <c r="G4408" s="36"/>
      <c r="H4408" s="36"/>
      <c r="I4408" s="36"/>
    </row>
    <row r="4409" spans="3:9">
      <c r="C4409" s="36"/>
      <c r="D4409" s="36"/>
      <c r="E4409" s="36"/>
      <c r="F4409" s="36"/>
      <c r="G4409" s="36"/>
      <c r="H4409" s="36"/>
      <c r="I4409" s="36"/>
    </row>
    <row r="4410" spans="3:9">
      <c r="C4410" s="36"/>
      <c r="D4410" s="36"/>
      <c r="E4410" s="36"/>
      <c r="F4410" s="36"/>
      <c r="G4410" s="36"/>
      <c r="H4410" s="36"/>
      <c r="I4410" s="36"/>
    </row>
    <row r="4411" spans="3:9">
      <c r="C4411" s="36"/>
      <c r="D4411" s="36"/>
      <c r="E4411" s="36"/>
      <c r="F4411" s="36"/>
      <c r="G4411" s="36"/>
      <c r="H4411" s="36"/>
      <c r="I4411" s="36"/>
    </row>
    <row r="4412" spans="3:9">
      <c r="C4412" s="36"/>
      <c r="D4412" s="36"/>
      <c r="E4412" s="36"/>
      <c r="F4412" s="36"/>
      <c r="G4412" s="36"/>
      <c r="H4412" s="36"/>
      <c r="I4412" s="36"/>
    </row>
    <row r="4413" spans="3:9">
      <c r="C4413" s="36"/>
      <c r="D4413" s="36"/>
      <c r="E4413" s="36"/>
      <c r="F4413" s="36"/>
      <c r="G4413" s="36"/>
      <c r="H4413" s="36"/>
      <c r="I4413" s="36"/>
    </row>
    <row r="4414" spans="3:9">
      <c r="C4414" s="36"/>
      <c r="D4414" s="36"/>
      <c r="E4414" s="36"/>
      <c r="F4414" s="36"/>
      <c r="G4414" s="36"/>
      <c r="H4414" s="36"/>
      <c r="I4414" s="36"/>
    </row>
    <row r="4415" spans="3:9">
      <c r="C4415" s="36"/>
      <c r="D4415" s="36"/>
      <c r="E4415" s="36"/>
      <c r="F4415" s="36"/>
      <c r="G4415" s="36"/>
      <c r="H4415" s="36"/>
      <c r="I4415" s="36"/>
    </row>
    <row r="4417" spans="2:9">
      <c r="B4417" s="35" t="s">
        <v>1895</v>
      </c>
      <c r="C4417" s="36"/>
      <c r="D4417" s="36"/>
      <c r="E4417" s="36"/>
      <c r="F4417" s="36"/>
      <c r="G4417" s="36"/>
      <c r="H4417" s="36"/>
      <c r="I4417" s="36"/>
    </row>
    <row r="4418" spans="3:9">
      <c r="C4418" s="36"/>
      <c r="D4418" s="36"/>
      <c r="E4418" s="36"/>
      <c r="F4418" s="36"/>
      <c r="G4418" s="36"/>
      <c r="H4418" s="36"/>
      <c r="I4418" s="36"/>
    </row>
    <row r="4419" spans="3:9">
      <c r="C4419" s="36"/>
      <c r="D4419" s="36"/>
      <c r="E4419" s="36"/>
      <c r="F4419" s="36"/>
      <c r="G4419" s="36"/>
      <c r="H4419" s="36"/>
      <c r="I4419" s="36"/>
    </row>
    <row r="4420" spans="3:9">
      <c r="C4420" s="36"/>
      <c r="D4420" s="36"/>
      <c r="E4420" s="36"/>
      <c r="F4420" s="36"/>
      <c r="G4420" s="36"/>
      <c r="H4420" s="36"/>
      <c r="I4420" s="36"/>
    </row>
    <row r="4421" spans="3:9">
      <c r="C4421" s="36"/>
      <c r="D4421" s="36"/>
      <c r="E4421" s="36"/>
      <c r="F4421" s="36"/>
      <c r="G4421" s="36"/>
      <c r="H4421" s="36"/>
      <c r="I4421" s="36"/>
    </row>
    <row r="4422" spans="3:9">
      <c r="C4422" s="36"/>
      <c r="D4422" s="36"/>
      <c r="E4422" s="36"/>
      <c r="F4422" s="36"/>
      <c r="G4422" s="36"/>
      <c r="H4422" s="36"/>
      <c r="I4422" s="36"/>
    </row>
    <row r="4423" spans="3:9">
      <c r="C4423" s="36"/>
      <c r="D4423" s="36"/>
      <c r="E4423" s="36"/>
      <c r="F4423" s="36"/>
      <c r="G4423" s="36"/>
      <c r="H4423" s="36"/>
      <c r="I4423" s="36"/>
    </row>
    <row r="4424" spans="3:9">
      <c r="C4424" s="36"/>
      <c r="D4424" s="36"/>
      <c r="E4424" s="36"/>
      <c r="F4424" s="36"/>
      <c r="G4424" s="36"/>
      <c r="H4424" s="36"/>
      <c r="I4424" s="36"/>
    </row>
    <row r="4425" spans="3:9">
      <c r="C4425" s="36"/>
      <c r="D4425" s="36"/>
      <c r="E4425" s="36"/>
      <c r="F4425" s="36"/>
      <c r="G4425" s="36"/>
      <c r="H4425" s="36"/>
      <c r="I4425" s="36"/>
    </row>
    <row r="4426" spans="3:9">
      <c r="C4426" s="36"/>
      <c r="D4426" s="36"/>
      <c r="E4426" s="36"/>
      <c r="F4426" s="36"/>
      <c r="G4426" s="36"/>
      <c r="H4426" s="36"/>
      <c r="I4426" s="36"/>
    </row>
    <row r="4427" spans="3:9">
      <c r="C4427" s="36"/>
      <c r="D4427" s="36"/>
      <c r="E4427" s="36"/>
      <c r="F4427" s="36"/>
      <c r="G4427" s="36"/>
      <c r="H4427" s="36"/>
      <c r="I4427" s="36"/>
    </row>
    <row r="4429" spans="2:9">
      <c r="B4429" s="35" t="s">
        <v>1902</v>
      </c>
      <c r="C4429" s="36" t="str">
        <f t="shared" ref="C4429" si="32">_xlfn.DISPIMG("图片 493",1)</f>
        <v>=DISPIMG("图片 493",1)</v>
      </c>
      <c r="D4429" s="36"/>
      <c r="E4429" s="36"/>
      <c r="F4429" s="36"/>
      <c r="G4429" s="36"/>
      <c r="H4429" s="36"/>
      <c r="I4429" s="36"/>
    </row>
    <row r="4430" spans="3:9">
      <c r="C4430" s="36"/>
      <c r="D4430" s="36"/>
      <c r="E4430" s="36"/>
      <c r="F4430" s="36"/>
      <c r="G4430" s="36"/>
      <c r="H4430" s="36"/>
      <c r="I4430" s="36"/>
    </row>
    <row r="4431" spans="3:9">
      <c r="C4431" s="36"/>
      <c r="D4431" s="36"/>
      <c r="E4431" s="36"/>
      <c r="F4431" s="36"/>
      <c r="G4431" s="36"/>
      <c r="H4431" s="36"/>
      <c r="I4431" s="36"/>
    </row>
    <row r="4432" spans="3:9">
      <c r="C4432" s="36"/>
      <c r="D4432" s="36"/>
      <c r="E4432" s="36"/>
      <c r="F4432" s="36"/>
      <c r="G4432" s="36"/>
      <c r="H4432" s="36"/>
      <c r="I4432" s="36"/>
    </row>
    <row r="4433" spans="3:9">
      <c r="C4433" s="36"/>
      <c r="D4433" s="36"/>
      <c r="E4433" s="36"/>
      <c r="F4433" s="36"/>
      <c r="G4433" s="36"/>
      <c r="H4433" s="36"/>
      <c r="I4433" s="36"/>
    </row>
    <row r="4434" spans="3:9">
      <c r="C4434" s="36"/>
      <c r="D4434" s="36"/>
      <c r="E4434" s="36"/>
      <c r="F4434" s="36"/>
      <c r="G4434" s="36"/>
      <c r="H4434" s="36"/>
      <c r="I4434" s="36"/>
    </row>
    <row r="4435" spans="3:9">
      <c r="C4435" s="36"/>
      <c r="D4435" s="36"/>
      <c r="E4435" s="36"/>
      <c r="F4435" s="36"/>
      <c r="G4435" s="36"/>
      <c r="H4435" s="36"/>
      <c r="I4435" s="36"/>
    </row>
    <row r="4436" spans="3:9">
      <c r="C4436" s="36"/>
      <c r="D4436" s="36"/>
      <c r="E4436" s="36"/>
      <c r="F4436" s="36"/>
      <c r="G4436" s="36"/>
      <c r="H4436" s="36"/>
      <c r="I4436" s="36"/>
    </row>
    <row r="4437" spans="3:9">
      <c r="C4437" s="36"/>
      <c r="D4437" s="36"/>
      <c r="E4437" s="36"/>
      <c r="F4437" s="36"/>
      <c r="G4437" s="36"/>
      <c r="H4437" s="36"/>
      <c r="I4437" s="36"/>
    </row>
    <row r="4438" spans="3:9">
      <c r="C4438" s="36"/>
      <c r="D4438" s="36"/>
      <c r="E4438" s="36"/>
      <c r="F4438" s="36"/>
      <c r="G4438" s="36"/>
      <c r="H4438" s="36"/>
      <c r="I4438" s="36"/>
    </row>
    <row r="4439" spans="3:9">
      <c r="C4439" s="36"/>
      <c r="D4439" s="36"/>
      <c r="E4439" s="36"/>
      <c r="F4439" s="36"/>
      <c r="G4439" s="36"/>
      <c r="H4439" s="36"/>
      <c r="I4439" s="36"/>
    </row>
    <row r="4441" spans="2:9">
      <c r="B4441" s="35" t="s">
        <v>1909</v>
      </c>
      <c r="C4441" s="36"/>
      <c r="D4441" s="36"/>
      <c r="E4441" s="36"/>
      <c r="F4441" s="36"/>
      <c r="G4441" s="36"/>
      <c r="H4441" s="36"/>
      <c r="I4441" s="36"/>
    </row>
    <row r="4442" spans="3:9">
      <c r="C4442" s="36"/>
      <c r="D4442" s="36"/>
      <c r="E4442" s="36"/>
      <c r="F4442" s="36"/>
      <c r="G4442" s="36"/>
      <c r="H4442" s="36"/>
      <c r="I4442" s="36"/>
    </row>
    <row r="4443" spans="3:9">
      <c r="C4443" s="36"/>
      <c r="D4443" s="36"/>
      <c r="E4443" s="36"/>
      <c r="F4443" s="36"/>
      <c r="G4443" s="36"/>
      <c r="H4443" s="36"/>
      <c r="I4443" s="36"/>
    </row>
    <row r="4444" spans="3:9">
      <c r="C4444" s="36"/>
      <c r="D4444" s="36"/>
      <c r="E4444" s="36"/>
      <c r="F4444" s="36"/>
      <c r="G4444" s="36"/>
      <c r="H4444" s="36"/>
      <c r="I4444" s="36"/>
    </row>
    <row r="4445" spans="3:9">
      <c r="C4445" s="36"/>
      <c r="D4445" s="36"/>
      <c r="E4445" s="36"/>
      <c r="F4445" s="36"/>
      <c r="G4445" s="36"/>
      <c r="H4445" s="36"/>
      <c r="I4445" s="36"/>
    </row>
    <row r="4446" spans="3:9">
      <c r="C4446" s="36"/>
      <c r="D4446" s="36"/>
      <c r="E4446" s="36"/>
      <c r="F4446" s="36"/>
      <c r="G4446" s="36"/>
      <c r="H4446" s="36"/>
      <c r="I4446" s="36"/>
    </row>
    <row r="4447" spans="3:9">
      <c r="C4447" s="36"/>
      <c r="D4447" s="36"/>
      <c r="E4447" s="36"/>
      <c r="F4447" s="36"/>
      <c r="G4447" s="36"/>
      <c r="H4447" s="36"/>
      <c r="I4447" s="36"/>
    </row>
    <row r="4448" spans="3:9">
      <c r="C4448" s="36"/>
      <c r="D4448" s="36"/>
      <c r="E4448" s="36"/>
      <c r="F4448" s="36"/>
      <c r="G4448" s="36"/>
      <c r="H4448" s="36"/>
      <c r="I4448" s="36"/>
    </row>
    <row r="4449" spans="3:9">
      <c r="C4449" s="36"/>
      <c r="D4449" s="36"/>
      <c r="E4449" s="36"/>
      <c r="F4449" s="36"/>
      <c r="G4449" s="36"/>
      <c r="H4449" s="36"/>
      <c r="I4449" s="36"/>
    </row>
    <row r="4450" spans="3:9">
      <c r="C4450" s="36"/>
      <c r="D4450" s="36"/>
      <c r="E4450" s="36"/>
      <c r="F4450" s="36"/>
      <c r="G4450" s="36"/>
      <c r="H4450" s="36"/>
      <c r="I4450" s="36"/>
    </row>
    <row r="4451" spans="3:9">
      <c r="C4451" s="36"/>
      <c r="D4451" s="36"/>
      <c r="E4451" s="36"/>
      <c r="F4451" s="36"/>
      <c r="G4451" s="36"/>
      <c r="H4451" s="36"/>
      <c r="I4451" s="36"/>
    </row>
    <row r="4453" spans="2:9">
      <c r="B4453" s="35" t="s">
        <v>1916</v>
      </c>
      <c r="C4453" s="36"/>
      <c r="D4453" s="36"/>
      <c r="E4453" s="36"/>
      <c r="F4453" s="36"/>
      <c r="G4453" s="36"/>
      <c r="H4453" s="36"/>
      <c r="I4453" s="36"/>
    </row>
    <row r="4454" spans="3:9">
      <c r="C4454" s="36"/>
      <c r="D4454" s="36"/>
      <c r="E4454" s="36"/>
      <c r="F4454" s="36"/>
      <c r="G4454" s="36"/>
      <c r="H4454" s="36"/>
      <c r="I4454" s="36"/>
    </row>
    <row r="4455" spans="3:9">
      <c r="C4455" s="36"/>
      <c r="D4455" s="36"/>
      <c r="E4455" s="36"/>
      <c r="F4455" s="36"/>
      <c r="G4455" s="36"/>
      <c r="H4455" s="36"/>
      <c r="I4455" s="36"/>
    </row>
    <row r="4456" spans="3:9">
      <c r="C4456" s="36"/>
      <c r="D4456" s="36"/>
      <c r="E4456" s="36"/>
      <c r="F4456" s="36"/>
      <c r="G4456" s="36"/>
      <c r="H4456" s="36"/>
      <c r="I4456" s="36"/>
    </row>
    <row r="4457" spans="3:9">
      <c r="C4457" s="36"/>
      <c r="D4457" s="36"/>
      <c r="E4457" s="36"/>
      <c r="F4457" s="36"/>
      <c r="G4457" s="36"/>
      <c r="H4457" s="36"/>
      <c r="I4457" s="36"/>
    </row>
    <row r="4458" spans="3:9">
      <c r="C4458" s="36"/>
      <c r="D4458" s="36"/>
      <c r="E4458" s="36"/>
      <c r="F4458" s="36"/>
      <c r="G4458" s="36"/>
      <c r="H4458" s="36"/>
      <c r="I4458" s="36"/>
    </row>
    <row r="4459" spans="3:9">
      <c r="C4459" s="36"/>
      <c r="D4459" s="36"/>
      <c r="E4459" s="36"/>
      <c r="F4459" s="36"/>
      <c r="G4459" s="36"/>
      <c r="H4459" s="36"/>
      <c r="I4459" s="36"/>
    </row>
    <row r="4460" spans="3:9">
      <c r="C4460" s="36"/>
      <c r="D4460" s="36"/>
      <c r="E4460" s="36"/>
      <c r="F4460" s="36"/>
      <c r="G4460" s="36"/>
      <c r="H4460" s="36"/>
      <c r="I4460" s="36"/>
    </row>
    <row r="4461" spans="3:9">
      <c r="C4461" s="36"/>
      <c r="D4461" s="36"/>
      <c r="E4461" s="36"/>
      <c r="F4461" s="36"/>
      <c r="G4461" s="36"/>
      <c r="H4461" s="36"/>
      <c r="I4461" s="36"/>
    </row>
    <row r="4462" spans="3:9">
      <c r="C4462" s="36"/>
      <c r="D4462" s="36"/>
      <c r="E4462" s="36"/>
      <c r="F4462" s="36"/>
      <c r="G4462" s="36"/>
      <c r="H4462" s="36"/>
      <c r="I4462" s="36"/>
    </row>
    <row r="4463" spans="3:9">
      <c r="C4463" s="36"/>
      <c r="D4463" s="36"/>
      <c r="E4463" s="36"/>
      <c r="F4463" s="36"/>
      <c r="G4463" s="36"/>
      <c r="H4463" s="36"/>
      <c r="I4463" s="36"/>
    </row>
    <row r="4465" spans="2:9">
      <c r="B4465" s="35" t="s">
        <v>1922</v>
      </c>
      <c r="C4465" s="36"/>
      <c r="D4465" s="36"/>
      <c r="E4465" s="36"/>
      <c r="F4465" s="36"/>
      <c r="G4465" s="36"/>
      <c r="H4465" s="36"/>
      <c r="I4465" s="36"/>
    </row>
    <row r="4466" spans="3:9">
      <c r="C4466" s="36"/>
      <c r="D4466" s="36"/>
      <c r="E4466" s="36"/>
      <c r="F4466" s="36"/>
      <c r="G4466" s="36"/>
      <c r="H4466" s="36"/>
      <c r="I4466" s="36"/>
    </row>
    <row r="4467" spans="3:9">
      <c r="C4467" s="36"/>
      <c r="D4467" s="36"/>
      <c r="E4467" s="36"/>
      <c r="F4467" s="36"/>
      <c r="G4467" s="36"/>
      <c r="H4467" s="36"/>
      <c r="I4467" s="36"/>
    </row>
    <row r="4468" spans="3:9">
      <c r="C4468" s="36"/>
      <c r="D4468" s="36"/>
      <c r="E4468" s="36"/>
      <c r="F4468" s="36"/>
      <c r="G4468" s="36"/>
      <c r="H4468" s="36"/>
      <c r="I4468" s="36"/>
    </row>
    <row r="4469" spans="3:9">
      <c r="C4469" s="36"/>
      <c r="D4469" s="36"/>
      <c r="E4469" s="36"/>
      <c r="F4469" s="36"/>
      <c r="G4469" s="36"/>
      <c r="H4469" s="36"/>
      <c r="I4469" s="36"/>
    </row>
    <row r="4470" spans="3:9">
      <c r="C4470" s="36"/>
      <c r="D4470" s="36"/>
      <c r="E4470" s="36"/>
      <c r="F4470" s="36"/>
      <c r="G4470" s="36"/>
      <c r="H4470" s="36"/>
      <c r="I4470" s="36"/>
    </row>
    <row r="4471" spans="3:9">
      <c r="C4471" s="36"/>
      <c r="D4471" s="36"/>
      <c r="E4471" s="36"/>
      <c r="F4471" s="36"/>
      <c r="G4471" s="36"/>
      <c r="H4471" s="36"/>
      <c r="I4471" s="36"/>
    </row>
    <row r="4472" spans="3:9">
      <c r="C4472" s="36"/>
      <c r="D4472" s="36"/>
      <c r="E4472" s="36"/>
      <c r="F4472" s="36"/>
      <c r="G4472" s="36"/>
      <c r="H4472" s="36"/>
      <c r="I4472" s="36"/>
    </row>
    <row r="4473" spans="3:9">
      <c r="C4473" s="36"/>
      <c r="D4473" s="36"/>
      <c r="E4473" s="36"/>
      <c r="F4473" s="36"/>
      <c r="G4473" s="36"/>
      <c r="H4473" s="36"/>
      <c r="I4473" s="36"/>
    </row>
    <row r="4474" spans="3:9">
      <c r="C4474" s="36"/>
      <c r="D4474" s="36"/>
      <c r="E4474" s="36"/>
      <c r="F4474" s="36"/>
      <c r="G4474" s="36"/>
      <c r="H4474" s="36"/>
      <c r="I4474" s="36"/>
    </row>
    <row r="4475" spans="3:9">
      <c r="C4475" s="36"/>
      <c r="D4475" s="36"/>
      <c r="E4475" s="36"/>
      <c r="F4475" s="36"/>
      <c r="G4475" s="36"/>
      <c r="H4475" s="36"/>
      <c r="I4475" s="36"/>
    </row>
    <row r="4477" spans="2:9">
      <c r="B4477" s="35" t="s">
        <v>1928</v>
      </c>
      <c r="C4477" s="36"/>
      <c r="D4477" s="36"/>
      <c r="E4477" s="36"/>
      <c r="F4477" s="36"/>
      <c r="G4477" s="36"/>
      <c r="H4477" s="36"/>
      <c r="I4477" s="36"/>
    </row>
    <row r="4478" spans="3:9">
      <c r="C4478" s="36"/>
      <c r="D4478" s="36"/>
      <c r="E4478" s="36"/>
      <c r="F4478" s="36"/>
      <c r="G4478" s="36"/>
      <c r="H4478" s="36"/>
      <c r="I4478" s="36"/>
    </row>
    <row r="4479" spans="3:9">
      <c r="C4479" s="36"/>
      <c r="D4479" s="36"/>
      <c r="E4479" s="36"/>
      <c r="F4479" s="36"/>
      <c r="G4479" s="36"/>
      <c r="H4479" s="36"/>
      <c r="I4479" s="36"/>
    </row>
    <row r="4480" spans="3:9">
      <c r="C4480" s="36"/>
      <c r="D4480" s="36"/>
      <c r="E4480" s="36"/>
      <c r="F4480" s="36"/>
      <c r="G4480" s="36"/>
      <c r="H4480" s="36"/>
      <c r="I4480" s="36"/>
    </row>
    <row r="4481" spans="3:9">
      <c r="C4481" s="36"/>
      <c r="D4481" s="36"/>
      <c r="E4481" s="36"/>
      <c r="F4481" s="36"/>
      <c r="G4481" s="36"/>
      <c r="H4481" s="36"/>
      <c r="I4481" s="36"/>
    </row>
    <row r="4482" spans="3:9">
      <c r="C4482" s="36"/>
      <c r="D4482" s="36"/>
      <c r="E4482" s="36"/>
      <c r="F4482" s="36"/>
      <c r="G4482" s="36"/>
      <c r="H4482" s="36"/>
      <c r="I4482" s="36"/>
    </row>
    <row r="4483" spans="3:9">
      <c r="C4483" s="36"/>
      <c r="D4483" s="36"/>
      <c r="E4483" s="36"/>
      <c r="F4483" s="36"/>
      <c r="G4483" s="36"/>
      <c r="H4483" s="36"/>
      <c r="I4483" s="36"/>
    </row>
    <row r="4484" spans="3:9">
      <c r="C4484" s="36"/>
      <c r="D4484" s="36"/>
      <c r="E4484" s="36"/>
      <c r="F4484" s="36"/>
      <c r="G4484" s="36"/>
      <c r="H4484" s="36"/>
      <c r="I4484" s="36"/>
    </row>
    <row r="4485" spans="3:9">
      <c r="C4485" s="36"/>
      <c r="D4485" s="36"/>
      <c r="E4485" s="36"/>
      <c r="F4485" s="36"/>
      <c r="G4485" s="36"/>
      <c r="H4485" s="36"/>
      <c r="I4485" s="36"/>
    </row>
    <row r="4486" spans="3:9">
      <c r="C4486" s="36"/>
      <c r="D4486" s="36"/>
      <c r="E4486" s="36"/>
      <c r="F4486" s="36"/>
      <c r="G4486" s="36"/>
      <c r="H4486" s="36"/>
      <c r="I4486" s="36"/>
    </row>
    <row r="4487" spans="3:9">
      <c r="C4487" s="36"/>
      <c r="D4487" s="36"/>
      <c r="E4487" s="36"/>
      <c r="F4487" s="36"/>
      <c r="G4487" s="36"/>
      <c r="H4487" s="36"/>
      <c r="I4487" s="36"/>
    </row>
    <row r="4489" spans="2:9">
      <c r="B4489" s="35" t="s">
        <v>1935</v>
      </c>
      <c r="C4489" s="36" t="str">
        <f t="shared" ref="C4489" si="33">_xlfn.DISPIMG("图片 503",1)</f>
        <v>=DISPIMG("图片 503",1)</v>
      </c>
      <c r="D4489" s="36"/>
      <c r="E4489" s="36"/>
      <c r="F4489" s="36"/>
      <c r="G4489" s="36"/>
      <c r="H4489" s="36"/>
      <c r="I4489" s="36"/>
    </row>
    <row r="4490" spans="3:9">
      <c r="C4490" s="36"/>
      <c r="D4490" s="36"/>
      <c r="E4490" s="36"/>
      <c r="F4490" s="36"/>
      <c r="G4490" s="36"/>
      <c r="H4490" s="36"/>
      <c r="I4490" s="36"/>
    </row>
    <row r="4491" spans="3:9">
      <c r="C4491" s="36"/>
      <c r="D4491" s="36"/>
      <c r="E4491" s="36"/>
      <c r="F4491" s="36"/>
      <c r="G4491" s="36"/>
      <c r="H4491" s="36"/>
      <c r="I4491" s="36"/>
    </row>
    <row r="4492" spans="3:9">
      <c r="C4492" s="36"/>
      <c r="D4492" s="36"/>
      <c r="E4492" s="36"/>
      <c r="F4492" s="36"/>
      <c r="G4492" s="36"/>
      <c r="H4492" s="36"/>
      <c r="I4492" s="36"/>
    </row>
    <row r="4493" spans="3:9">
      <c r="C4493" s="36"/>
      <c r="D4493" s="36"/>
      <c r="E4493" s="36"/>
      <c r="F4493" s="36"/>
      <c r="G4493" s="36"/>
      <c r="H4493" s="36"/>
      <c r="I4493" s="36"/>
    </row>
    <row r="4494" spans="3:9">
      <c r="C4494" s="36"/>
      <c r="D4494" s="36"/>
      <c r="E4494" s="36"/>
      <c r="F4494" s="36"/>
      <c r="G4494" s="36"/>
      <c r="H4494" s="36"/>
      <c r="I4494" s="36"/>
    </row>
    <row r="4495" spans="3:9">
      <c r="C4495" s="36"/>
      <c r="D4495" s="36"/>
      <c r="E4495" s="36"/>
      <c r="F4495" s="36"/>
      <c r="G4495" s="36"/>
      <c r="H4495" s="36"/>
      <c r="I4495" s="36"/>
    </row>
    <row r="4496" spans="3:9">
      <c r="C4496" s="36"/>
      <c r="D4496" s="36"/>
      <c r="E4496" s="36"/>
      <c r="F4496" s="36"/>
      <c r="G4496" s="36"/>
      <c r="H4496" s="36"/>
      <c r="I4496" s="36"/>
    </row>
    <row r="4497" spans="3:9">
      <c r="C4497" s="36"/>
      <c r="D4497" s="36"/>
      <c r="E4497" s="36"/>
      <c r="F4497" s="36"/>
      <c r="G4497" s="36"/>
      <c r="H4497" s="36"/>
      <c r="I4497" s="36"/>
    </row>
    <row r="4498" spans="3:9">
      <c r="C4498" s="36"/>
      <c r="D4498" s="36"/>
      <c r="E4498" s="36"/>
      <c r="F4498" s="36"/>
      <c r="G4498" s="36"/>
      <c r="H4498" s="36"/>
      <c r="I4498" s="36"/>
    </row>
    <row r="4499" spans="3:9">
      <c r="C4499" s="36"/>
      <c r="D4499" s="36"/>
      <c r="E4499" s="36"/>
      <c r="F4499" s="36"/>
      <c r="G4499" s="36"/>
      <c r="H4499" s="36"/>
      <c r="I4499" s="36"/>
    </row>
    <row r="4501" spans="2:9">
      <c r="B4501" s="35" t="s">
        <v>1941</v>
      </c>
      <c r="C4501" s="36"/>
      <c r="D4501" s="36"/>
      <c r="E4501" s="36"/>
      <c r="F4501" s="36"/>
      <c r="G4501" s="36"/>
      <c r="H4501" s="36"/>
      <c r="I4501" s="36"/>
    </row>
    <row r="4502" spans="3:9">
      <c r="C4502" s="36"/>
      <c r="D4502" s="36"/>
      <c r="E4502" s="36"/>
      <c r="F4502" s="36"/>
      <c r="G4502" s="36"/>
      <c r="H4502" s="36"/>
      <c r="I4502" s="36"/>
    </row>
    <row r="4503" spans="3:9">
      <c r="C4503" s="36"/>
      <c r="D4503" s="36"/>
      <c r="E4503" s="36"/>
      <c r="F4503" s="36"/>
      <c r="G4503" s="36"/>
      <c r="H4503" s="36"/>
      <c r="I4503" s="36"/>
    </row>
    <row r="4504" spans="3:9">
      <c r="C4504" s="36"/>
      <c r="D4504" s="36"/>
      <c r="E4504" s="36"/>
      <c r="F4504" s="36"/>
      <c r="G4504" s="36"/>
      <c r="H4504" s="36"/>
      <c r="I4504" s="36"/>
    </row>
    <row r="4505" spans="3:9">
      <c r="C4505" s="36"/>
      <c r="D4505" s="36"/>
      <c r="E4505" s="36"/>
      <c r="F4505" s="36"/>
      <c r="G4505" s="36"/>
      <c r="H4505" s="36"/>
      <c r="I4505" s="36"/>
    </row>
    <row r="4506" spans="3:9">
      <c r="C4506" s="36"/>
      <c r="D4506" s="36"/>
      <c r="E4506" s="36"/>
      <c r="F4506" s="36"/>
      <c r="G4506" s="36"/>
      <c r="H4506" s="36"/>
      <c r="I4506" s="36"/>
    </row>
    <row r="4507" spans="3:9">
      <c r="C4507" s="36"/>
      <c r="D4507" s="36"/>
      <c r="E4507" s="36"/>
      <c r="F4507" s="36"/>
      <c r="G4507" s="36"/>
      <c r="H4507" s="36"/>
      <c r="I4507" s="36"/>
    </row>
    <row r="4508" spans="3:9">
      <c r="C4508" s="36"/>
      <c r="D4508" s="36"/>
      <c r="E4508" s="36"/>
      <c r="F4508" s="36"/>
      <c r="G4508" s="36"/>
      <c r="H4508" s="36"/>
      <c r="I4508" s="36"/>
    </row>
    <row r="4509" spans="3:9">
      <c r="C4509" s="36"/>
      <c r="D4509" s="36"/>
      <c r="E4509" s="36"/>
      <c r="F4509" s="36"/>
      <c r="G4509" s="36"/>
      <c r="H4509" s="36"/>
      <c r="I4509" s="36"/>
    </row>
    <row r="4510" spans="3:9">
      <c r="C4510" s="36"/>
      <c r="D4510" s="36"/>
      <c r="E4510" s="36"/>
      <c r="F4510" s="36"/>
      <c r="G4510" s="36"/>
      <c r="H4510" s="36"/>
      <c r="I4510" s="36"/>
    </row>
    <row r="4511" spans="3:9">
      <c r="C4511" s="36"/>
      <c r="D4511" s="36"/>
      <c r="E4511" s="36"/>
      <c r="F4511" s="36"/>
      <c r="G4511" s="36"/>
      <c r="H4511" s="36"/>
      <c r="I4511" s="36"/>
    </row>
    <row r="4513" spans="2:9">
      <c r="B4513" s="35" t="s">
        <v>1948</v>
      </c>
      <c r="C4513" s="36"/>
      <c r="D4513" s="36"/>
      <c r="E4513" s="36"/>
      <c r="F4513" s="36"/>
      <c r="G4513" s="36"/>
      <c r="H4513" s="36"/>
      <c r="I4513" s="36"/>
    </row>
    <row r="4514" spans="3:9">
      <c r="C4514" s="36"/>
      <c r="D4514" s="36"/>
      <c r="E4514" s="36"/>
      <c r="F4514" s="36"/>
      <c r="G4514" s="36"/>
      <c r="H4514" s="36"/>
      <c r="I4514" s="36"/>
    </row>
    <row r="4515" spans="3:9">
      <c r="C4515" s="36"/>
      <c r="D4515" s="36"/>
      <c r="E4515" s="36"/>
      <c r="F4515" s="36"/>
      <c r="G4515" s="36"/>
      <c r="H4515" s="36"/>
      <c r="I4515" s="36"/>
    </row>
    <row r="4516" spans="3:9">
      <c r="C4516" s="36"/>
      <c r="D4516" s="36"/>
      <c r="E4516" s="36"/>
      <c r="F4516" s="36"/>
      <c r="G4516" s="36"/>
      <c r="H4516" s="36"/>
      <c r="I4516" s="36"/>
    </row>
    <row r="4517" spans="3:9">
      <c r="C4517" s="36"/>
      <c r="D4517" s="36"/>
      <c r="E4517" s="36"/>
      <c r="F4517" s="36"/>
      <c r="G4517" s="36"/>
      <c r="H4517" s="36"/>
      <c r="I4517" s="36"/>
    </row>
    <row r="4518" spans="3:9">
      <c r="C4518" s="36"/>
      <c r="D4518" s="36"/>
      <c r="E4518" s="36"/>
      <c r="F4518" s="36"/>
      <c r="G4518" s="36"/>
      <c r="H4518" s="36"/>
      <c r="I4518" s="36"/>
    </row>
    <row r="4519" spans="3:9">
      <c r="C4519" s="36"/>
      <c r="D4519" s="36"/>
      <c r="E4519" s="36"/>
      <c r="F4519" s="36"/>
      <c r="G4519" s="36"/>
      <c r="H4519" s="36"/>
      <c r="I4519" s="36"/>
    </row>
    <row r="4520" spans="3:9">
      <c r="C4520" s="36"/>
      <c r="D4520" s="36"/>
      <c r="E4520" s="36"/>
      <c r="F4520" s="36"/>
      <c r="G4520" s="36"/>
      <c r="H4520" s="36"/>
      <c r="I4520" s="36"/>
    </row>
    <row r="4521" spans="3:9">
      <c r="C4521" s="36"/>
      <c r="D4521" s="36"/>
      <c r="E4521" s="36"/>
      <c r="F4521" s="36"/>
      <c r="G4521" s="36"/>
      <c r="H4521" s="36"/>
      <c r="I4521" s="36"/>
    </row>
    <row r="4522" spans="3:9">
      <c r="C4522" s="36"/>
      <c r="D4522" s="36"/>
      <c r="E4522" s="36"/>
      <c r="F4522" s="36"/>
      <c r="G4522" s="36"/>
      <c r="H4522" s="36"/>
      <c r="I4522" s="36"/>
    </row>
    <row r="4523" spans="3:9">
      <c r="C4523" s="36"/>
      <c r="D4523" s="36"/>
      <c r="E4523" s="36"/>
      <c r="F4523" s="36"/>
      <c r="G4523" s="36"/>
      <c r="H4523" s="36"/>
      <c r="I4523" s="36"/>
    </row>
    <row r="4525" spans="2:9">
      <c r="B4525" s="35" t="s">
        <v>1955</v>
      </c>
      <c r="C4525" s="36"/>
      <c r="D4525" s="36"/>
      <c r="E4525" s="36"/>
      <c r="F4525" s="36"/>
      <c r="G4525" s="36"/>
      <c r="H4525" s="36"/>
      <c r="I4525" s="36"/>
    </row>
    <row r="4526" spans="3:9">
      <c r="C4526" s="36"/>
      <c r="D4526" s="36"/>
      <c r="E4526" s="36"/>
      <c r="F4526" s="36"/>
      <c r="G4526" s="36"/>
      <c r="H4526" s="36"/>
      <c r="I4526" s="36"/>
    </row>
    <row r="4527" spans="3:9">
      <c r="C4527" s="36"/>
      <c r="D4527" s="36"/>
      <c r="E4527" s="36"/>
      <c r="F4527" s="36"/>
      <c r="G4527" s="36"/>
      <c r="H4527" s="36"/>
      <c r="I4527" s="36"/>
    </row>
    <row r="4528" spans="3:9">
      <c r="C4528" s="36"/>
      <c r="D4528" s="36"/>
      <c r="E4528" s="36"/>
      <c r="F4528" s="36"/>
      <c r="G4528" s="36"/>
      <c r="H4528" s="36"/>
      <c r="I4528" s="36"/>
    </row>
    <row r="4529" spans="3:9">
      <c r="C4529" s="36"/>
      <c r="D4529" s="36"/>
      <c r="E4529" s="36"/>
      <c r="F4529" s="36"/>
      <c r="G4529" s="36"/>
      <c r="H4529" s="36"/>
      <c r="I4529" s="36"/>
    </row>
    <row r="4530" spans="3:9">
      <c r="C4530" s="36"/>
      <c r="D4530" s="36"/>
      <c r="E4530" s="36"/>
      <c r="F4530" s="36"/>
      <c r="G4530" s="36"/>
      <c r="H4530" s="36"/>
      <c r="I4530" s="36"/>
    </row>
    <row r="4531" spans="3:9">
      <c r="C4531" s="36"/>
      <c r="D4531" s="36"/>
      <c r="E4531" s="36"/>
      <c r="F4531" s="36"/>
      <c r="G4531" s="36"/>
      <c r="H4531" s="36"/>
      <c r="I4531" s="36"/>
    </row>
    <row r="4532" spans="3:9">
      <c r="C4532" s="36"/>
      <c r="D4532" s="36"/>
      <c r="E4532" s="36"/>
      <c r="F4532" s="36"/>
      <c r="G4532" s="36"/>
      <c r="H4532" s="36"/>
      <c r="I4532" s="36"/>
    </row>
    <row r="4533" spans="3:9">
      <c r="C4533" s="36"/>
      <c r="D4533" s="36"/>
      <c r="E4533" s="36"/>
      <c r="F4533" s="36"/>
      <c r="G4533" s="36"/>
      <c r="H4533" s="36"/>
      <c r="I4533" s="36"/>
    </row>
    <row r="4534" spans="3:9">
      <c r="C4534" s="36"/>
      <c r="D4534" s="36"/>
      <c r="E4534" s="36"/>
      <c r="F4534" s="36"/>
      <c r="G4534" s="36"/>
      <c r="H4534" s="36"/>
      <c r="I4534" s="36"/>
    </row>
    <row r="4535" spans="3:9">
      <c r="C4535" s="36"/>
      <c r="D4535" s="36"/>
      <c r="E4535" s="36"/>
      <c r="F4535" s="36"/>
      <c r="G4535" s="36"/>
      <c r="H4535" s="36"/>
      <c r="I4535" s="36"/>
    </row>
    <row r="4537" spans="2:9">
      <c r="B4537" s="35" t="s">
        <v>1962</v>
      </c>
      <c r="C4537" s="36"/>
      <c r="D4537" s="36"/>
      <c r="E4537" s="36"/>
      <c r="F4537" s="36"/>
      <c r="G4537" s="36"/>
      <c r="H4537" s="36"/>
      <c r="I4537" s="36"/>
    </row>
    <row r="4538" spans="3:9">
      <c r="C4538" s="36"/>
      <c r="D4538" s="36"/>
      <c r="E4538" s="36"/>
      <c r="F4538" s="36"/>
      <c r="G4538" s="36"/>
      <c r="H4538" s="36"/>
      <c r="I4538" s="36"/>
    </row>
    <row r="4539" spans="3:9">
      <c r="C4539" s="36"/>
      <c r="D4539" s="36"/>
      <c r="E4539" s="36"/>
      <c r="F4539" s="36"/>
      <c r="G4539" s="36"/>
      <c r="H4539" s="36"/>
      <c r="I4539" s="36"/>
    </row>
    <row r="4540" spans="3:9">
      <c r="C4540" s="36"/>
      <c r="D4540" s="36"/>
      <c r="E4540" s="36"/>
      <c r="F4540" s="36"/>
      <c r="G4540" s="36"/>
      <c r="H4540" s="36"/>
      <c r="I4540" s="36"/>
    </row>
    <row r="4541" spans="3:9">
      <c r="C4541" s="36"/>
      <c r="D4541" s="36"/>
      <c r="E4541" s="36"/>
      <c r="F4541" s="36"/>
      <c r="G4541" s="36"/>
      <c r="H4541" s="36"/>
      <c r="I4541" s="36"/>
    </row>
    <row r="4542" spans="3:9">
      <c r="C4542" s="36"/>
      <c r="D4542" s="36"/>
      <c r="E4542" s="36"/>
      <c r="F4542" s="36"/>
      <c r="G4542" s="36"/>
      <c r="H4542" s="36"/>
      <c r="I4542" s="36"/>
    </row>
    <row r="4543" spans="3:9">
      <c r="C4543" s="36"/>
      <c r="D4543" s="36"/>
      <c r="E4543" s="36"/>
      <c r="F4543" s="36"/>
      <c r="G4543" s="36"/>
      <c r="H4543" s="36"/>
      <c r="I4543" s="36"/>
    </row>
    <row r="4544" spans="3:9">
      <c r="C4544" s="36"/>
      <c r="D4544" s="36"/>
      <c r="E4544" s="36"/>
      <c r="F4544" s="36"/>
      <c r="G4544" s="36"/>
      <c r="H4544" s="36"/>
      <c r="I4544" s="36"/>
    </row>
    <row r="4545" spans="3:9">
      <c r="C4545" s="36"/>
      <c r="D4545" s="36"/>
      <c r="E4545" s="36"/>
      <c r="F4545" s="36"/>
      <c r="G4545" s="36"/>
      <c r="H4545" s="36"/>
      <c r="I4545" s="36"/>
    </row>
    <row r="4546" spans="3:9">
      <c r="C4546" s="36"/>
      <c r="D4546" s="36"/>
      <c r="E4546" s="36"/>
      <c r="F4546" s="36"/>
      <c r="G4546" s="36"/>
      <c r="H4546" s="36"/>
      <c r="I4546" s="36"/>
    </row>
    <row r="4547" spans="3:9">
      <c r="C4547" s="36"/>
      <c r="D4547" s="36"/>
      <c r="E4547" s="36"/>
      <c r="F4547" s="36"/>
      <c r="G4547" s="36"/>
      <c r="H4547" s="36"/>
      <c r="I4547" s="36"/>
    </row>
    <row r="4549" spans="2:9">
      <c r="B4549" s="35" t="s">
        <v>1968</v>
      </c>
      <c r="C4549" s="36"/>
      <c r="D4549" s="36"/>
      <c r="E4549" s="36"/>
      <c r="F4549" s="36"/>
      <c r="G4549" s="36"/>
      <c r="H4549" s="36"/>
      <c r="I4549" s="36"/>
    </row>
    <row r="4550" spans="3:9">
      <c r="C4550" s="36"/>
      <c r="D4550" s="36"/>
      <c r="E4550" s="36"/>
      <c r="F4550" s="36"/>
      <c r="G4550" s="36"/>
      <c r="H4550" s="36"/>
      <c r="I4550" s="36"/>
    </row>
    <row r="4551" spans="3:9">
      <c r="C4551" s="36"/>
      <c r="D4551" s="36"/>
      <c r="E4551" s="36"/>
      <c r="F4551" s="36"/>
      <c r="G4551" s="36"/>
      <c r="H4551" s="36"/>
      <c r="I4551" s="36"/>
    </row>
    <row r="4552" spans="3:9">
      <c r="C4552" s="36"/>
      <c r="D4552" s="36"/>
      <c r="E4552" s="36"/>
      <c r="F4552" s="36"/>
      <c r="G4552" s="36"/>
      <c r="H4552" s="36"/>
      <c r="I4552" s="36"/>
    </row>
    <row r="4553" spans="3:9">
      <c r="C4553" s="36"/>
      <c r="D4553" s="36"/>
      <c r="E4553" s="36"/>
      <c r="F4553" s="36"/>
      <c r="G4553" s="36"/>
      <c r="H4553" s="36"/>
      <c r="I4553" s="36"/>
    </row>
    <row r="4554" spans="3:9">
      <c r="C4554" s="36"/>
      <c r="D4554" s="36"/>
      <c r="E4554" s="36"/>
      <c r="F4554" s="36"/>
      <c r="G4554" s="36"/>
      <c r="H4554" s="36"/>
      <c r="I4554" s="36"/>
    </row>
    <row r="4555" spans="3:9">
      <c r="C4555" s="36"/>
      <c r="D4555" s="36"/>
      <c r="E4555" s="36"/>
      <c r="F4555" s="36"/>
      <c r="G4555" s="36"/>
      <c r="H4555" s="36"/>
      <c r="I4555" s="36"/>
    </row>
    <row r="4556" spans="3:9">
      <c r="C4556" s="36"/>
      <c r="D4556" s="36"/>
      <c r="E4556" s="36"/>
      <c r="F4556" s="36"/>
      <c r="G4556" s="36"/>
      <c r="H4556" s="36"/>
      <c r="I4556" s="36"/>
    </row>
    <row r="4557" spans="3:9">
      <c r="C4557" s="36"/>
      <c r="D4557" s="36"/>
      <c r="E4557" s="36"/>
      <c r="F4557" s="36"/>
      <c r="G4557" s="36"/>
      <c r="H4557" s="36"/>
      <c r="I4557" s="36"/>
    </row>
    <row r="4558" spans="3:9">
      <c r="C4558" s="36"/>
      <c r="D4558" s="36"/>
      <c r="E4558" s="36"/>
      <c r="F4558" s="36"/>
      <c r="G4558" s="36"/>
      <c r="H4558" s="36"/>
      <c r="I4558" s="36"/>
    </row>
    <row r="4559" spans="3:9">
      <c r="C4559" s="36"/>
      <c r="D4559" s="36"/>
      <c r="E4559" s="36"/>
      <c r="F4559" s="36"/>
      <c r="G4559" s="36"/>
      <c r="H4559" s="36"/>
      <c r="I4559" s="36"/>
    </row>
    <row r="4561" spans="2:9">
      <c r="B4561" s="35" t="s">
        <v>1974</v>
      </c>
      <c r="C4561" s="36"/>
      <c r="D4561" s="36"/>
      <c r="E4561" s="36"/>
      <c r="F4561" s="36"/>
      <c r="G4561" s="36"/>
      <c r="H4561" s="36"/>
      <c r="I4561" s="36"/>
    </row>
    <row r="4562" spans="3:9">
      <c r="C4562" s="36"/>
      <c r="D4562" s="36"/>
      <c r="E4562" s="36"/>
      <c r="F4562" s="36"/>
      <c r="G4562" s="36"/>
      <c r="H4562" s="36"/>
      <c r="I4562" s="36"/>
    </row>
    <row r="4563" spans="3:9">
      <c r="C4563" s="36"/>
      <c r="D4563" s="36"/>
      <c r="E4563" s="36"/>
      <c r="F4563" s="36"/>
      <c r="G4563" s="36"/>
      <c r="H4563" s="36"/>
      <c r="I4563" s="36"/>
    </row>
    <row r="4564" spans="3:9">
      <c r="C4564" s="36"/>
      <c r="D4564" s="36"/>
      <c r="E4564" s="36"/>
      <c r="F4564" s="36"/>
      <c r="G4564" s="36"/>
      <c r="H4564" s="36"/>
      <c r="I4564" s="36"/>
    </row>
    <row r="4565" spans="3:9">
      <c r="C4565" s="36"/>
      <c r="D4565" s="36"/>
      <c r="E4565" s="36"/>
      <c r="F4565" s="36"/>
      <c r="G4565" s="36"/>
      <c r="H4565" s="36"/>
      <c r="I4565" s="36"/>
    </row>
    <row r="4566" spans="3:9">
      <c r="C4566" s="36"/>
      <c r="D4566" s="36"/>
      <c r="E4566" s="36"/>
      <c r="F4566" s="36"/>
      <c r="G4566" s="36"/>
      <c r="H4566" s="36"/>
      <c r="I4566" s="36"/>
    </row>
    <row r="4567" spans="3:9">
      <c r="C4567" s="36"/>
      <c r="D4567" s="36"/>
      <c r="E4567" s="36"/>
      <c r="F4567" s="36"/>
      <c r="G4567" s="36"/>
      <c r="H4567" s="36"/>
      <c r="I4567" s="36"/>
    </row>
    <row r="4568" spans="3:9">
      <c r="C4568" s="36"/>
      <c r="D4568" s="36"/>
      <c r="E4568" s="36"/>
      <c r="F4568" s="36"/>
      <c r="G4568" s="36"/>
      <c r="H4568" s="36"/>
      <c r="I4568" s="36"/>
    </row>
    <row r="4569" spans="3:9">
      <c r="C4569" s="36"/>
      <c r="D4569" s="36"/>
      <c r="E4569" s="36"/>
      <c r="F4569" s="36"/>
      <c r="G4569" s="36"/>
      <c r="H4569" s="36"/>
      <c r="I4569" s="36"/>
    </row>
    <row r="4570" spans="3:9">
      <c r="C4570" s="36"/>
      <c r="D4570" s="36"/>
      <c r="E4570" s="36"/>
      <c r="F4570" s="36"/>
      <c r="G4570" s="36"/>
      <c r="H4570" s="36"/>
      <c r="I4570" s="36"/>
    </row>
    <row r="4571" spans="3:9">
      <c r="C4571" s="36"/>
      <c r="D4571" s="36"/>
      <c r="E4571" s="36"/>
      <c r="F4571" s="36"/>
      <c r="G4571" s="36"/>
      <c r="H4571" s="36"/>
      <c r="I4571" s="36"/>
    </row>
    <row r="4573" spans="2:9">
      <c r="B4573" s="35" t="s">
        <v>1979</v>
      </c>
      <c r="C4573" s="36"/>
      <c r="D4573" s="36"/>
      <c r="E4573" s="36"/>
      <c r="F4573" s="36"/>
      <c r="G4573" s="36"/>
      <c r="H4573" s="36"/>
      <c r="I4573" s="36"/>
    </row>
    <row r="4574" spans="3:9">
      <c r="C4574" s="36"/>
      <c r="D4574" s="36"/>
      <c r="E4574" s="36"/>
      <c r="F4574" s="36"/>
      <c r="G4574" s="36"/>
      <c r="H4574" s="36"/>
      <c r="I4574" s="36"/>
    </row>
    <row r="4575" spans="3:9">
      <c r="C4575" s="36"/>
      <c r="D4575" s="36"/>
      <c r="E4575" s="36"/>
      <c r="F4575" s="36"/>
      <c r="G4575" s="36"/>
      <c r="H4575" s="36"/>
      <c r="I4575" s="36"/>
    </row>
    <row r="4576" spans="3:9">
      <c r="C4576" s="36"/>
      <c r="D4576" s="36"/>
      <c r="E4576" s="36"/>
      <c r="F4576" s="36"/>
      <c r="G4576" s="36"/>
      <c r="H4576" s="36"/>
      <c r="I4576" s="36"/>
    </row>
    <row r="4577" spans="3:9">
      <c r="C4577" s="36"/>
      <c r="D4577" s="36"/>
      <c r="E4577" s="36"/>
      <c r="F4577" s="36"/>
      <c r="G4577" s="36"/>
      <c r="H4577" s="36"/>
      <c r="I4577" s="36"/>
    </row>
    <row r="4578" spans="3:9">
      <c r="C4578" s="36"/>
      <c r="D4578" s="36"/>
      <c r="E4578" s="36"/>
      <c r="F4578" s="36"/>
      <c r="G4578" s="36"/>
      <c r="H4578" s="36"/>
      <c r="I4578" s="36"/>
    </row>
    <row r="4579" spans="3:9">
      <c r="C4579" s="36"/>
      <c r="D4579" s="36"/>
      <c r="E4579" s="36"/>
      <c r="F4579" s="36"/>
      <c r="G4579" s="36"/>
      <c r="H4579" s="36"/>
      <c r="I4579" s="36"/>
    </row>
    <row r="4580" spans="3:9">
      <c r="C4580" s="36"/>
      <c r="D4580" s="36"/>
      <c r="E4580" s="36"/>
      <c r="F4580" s="36"/>
      <c r="G4580" s="36"/>
      <c r="H4580" s="36"/>
      <c r="I4580" s="36"/>
    </row>
    <row r="4581" spans="3:9">
      <c r="C4581" s="36"/>
      <c r="D4581" s="36"/>
      <c r="E4581" s="36"/>
      <c r="F4581" s="36"/>
      <c r="G4581" s="36"/>
      <c r="H4581" s="36"/>
      <c r="I4581" s="36"/>
    </row>
    <row r="4582" spans="3:9">
      <c r="C4582" s="36"/>
      <c r="D4582" s="36"/>
      <c r="E4582" s="36"/>
      <c r="F4582" s="36"/>
      <c r="G4582" s="36"/>
      <c r="H4582" s="36"/>
      <c r="I4582" s="36"/>
    </row>
    <row r="4583" spans="3:9">
      <c r="C4583" s="36"/>
      <c r="D4583" s="36"/>
      <c r="E4583" s="36"/>
      <c r="F4583" s="36"/>
      <c r="G4583" s="36"/>
      <c r="H4583" s="36"/>
      <c r="I4583" s="36"/>
    </row>
    <row r="4585" spans="2:9">
      <c r="B4585" s="35" t="s">
        <v>1984</v>
      </c>
      <c r="C4585" s="36"/>
      <c r="D4585" s="36"/>
      <c r="E4585" s="36"/>
      <c r="F4585" s="36"/>
      <c r="G4585" s="36"/>
      <c r="H4585" s="36"/>
      <c r="I4585" s="36"/>
    </row>
    <row r="4586" spans="3:9">
      <c r="C4586" s="36"/>
      <c r="D4586" s="36"/>
      <c r="E4586" s="36"/>
      <c r="F4586" s="36"/>
      <c r="G4586" s="36"/>
      <c r="H4586" s="36"/>
      <c r="I4586" s="36"/>
    </row>
    <row r="4587" spans="3:9">
      <c r="C4587" s="36"/>
      <c r="D4587" s="36"/>
      <c r="E4587" s="36"/>
      <c r="F4587" s="36"/>
      <c r="G4587" s="36"/>
      <c r="H4587" s="36"/>
      <c r="I4587" s="36"/>
    </row>
    <row r="4588" spans="3:9">
      <c r="C4588" s="36"/>
      <c r="D4588" s="36"/>
      <c r="E4588" s="36"/>
      <c r="F4588" s="36"/>
      <c r="G4588" s="36"/>
      <c r="H4588" s="36"/>
      <c r="I4588" s="36"/>
    </row>
    <row r="4589" spans="3:9">
      <c r="C4589" s="36"/>
      <c r="D4589" s="36"/>
      <c r="E4589" s="36"/>
      <c r="F4589" s="36"/>
      <c r="G4589" s="36"/>
      <c r="H4589" s="36"/>
      <c r="I4589" s="36"/>
    </row>
    <row r="4590" spans="3:9">
      <c r="C4590" s="36"/>
      <c r="D4590" s="36"/>
      <c r="E4590" s="36"/>
      <c r="F4590" s="36"/>
      <c r="G4590" s="36"/>
      <c r="H4590" s="36"/>
      <c r="I4590" s="36"/>
    </row>
    <row r="4591" spans="3:9">
      <c r="C4591" s="36"/>
      <c r="D4591" s="36"/>
      <c r="E4591" s="36"/>
      <c r="F4591" s="36"/>
      <c r="G4591" s="36"/>
      <c r="H4591" s="36"/>
      <c r="I4591" s="36"/>
    </row>
    <row r="4592" spans="3:9">
      <c r="C4592" s="36"/>
      <c r="D4592" s="36"/>
      <c r="E4592" s="36"/>
      <c r="F4592" s="36"/>
      <c r="G4592" s="36"/>
      <c r="H4592" s="36"/>
      <c r="I4592" s="36"/>
    </row>
    <row r="4593" spans="3:9">
      <c r="C4593" s="36"/>
      <c r="D4593" s="36"/>
      <c r="E4593" s="36"/>
      <c r="F4593" s="36"/>
      <c r="G4593" s="36"/>
      <c r="H4593" s="36"/>
      <c r="I4593" s="36"/>
    </row>
    <row r="4594" spans="3:9">
      <c r="C4594" s="36"/>
      <c r="D4594" s="36"/>
      <c r="E4594" s="36"/>
      <c r="F4594" s="36"/>
      <c r="G4594" s="36"/>
      <c r="H4594" s="36"/>
      <c r="I4594" s="36"/>
    </row>
    <row r="4595" spans="3:9">
      <c r="C4595" s="36"/>
      <c r="D4595" s="36"/>
      <c r="E4595" s="36"/>
      <c r="F4595" s="36"/>
      <c r="G4595" s="36"/>
      <c r="H4595" s="36"/>
      <c r="I4595" s="36"/>
    </row>
    <row r="4597" spans="2:9">
      <c r="B4597" s="35" t="s">
        <v>1987</v>
      </c>
      <c r="C4597" s="36" t="str">
        <f t="shared" ref="C4597" si="34">_xlfn.DISPIMG("图片 521",1)</f>
        <v>=DISPIMG("图片 521",1)</v>
      </c>
      <c r="D4597" s="36"/>
      <c r="E4597" s="36"/>
      <c r="F4597" s="36"/>
      <c r="G4597" s="36"/>
      <c r="H4597" s="36"/>
      <c r="I4597" s="36"/>
    </row>
    <row r="4598" spans="3:9">
      <c r="C4598" s="36"/>
      <c r="D4598" s="36"/>
      <c r="E4598" s="36"/>
      <c r="F4598" s="36"/>
      <c r="G4598" s="36"/>
      <c r="H4598" s="36"/>
      <c r="I4598" s="36"/>
    </row>
    <row r="4599" spans="3:9">
      <c r="C4599" s="36"/>
      <c r="D4599" s="36"/>
      <c r="E4599" s="36"/>
      <c r="F4599" s="36"/>
      <c r="G4599" s="36"/>
      <c r="H4599" s="36"/>
      <c r="I4599" s="36"/>
    </row>
    <row r="4600" spans="3:9">
      <c r="C4600" s="36"/>
      <c r="D4600" s="36"/>
      <c r="E4600" s="36"/>
      <c r="F4600" s="36"/>
      <c r="G4600" s="36"/>
      <c r="H4600" s="36"/>
      <c r="I4600" s="36"/>
    </row>
    <row r="4601" spans="3:9">
      <c r="C4601" s="36"/>
      <c r="D4601" s="36"/>
      <c r="E4601" s="36"/>
      <c r="F4601" s="36"/>
      <c r="G4601" s="36"/>
      <c r="H4601" s="36"/>
      <c r="I4601" s="36"/>
    </row>
    <row r="4602" spans="3:9">
      <c r="C4602" s="36"/>
      <c r="D4602" s="36"/>
      <c r="E4602" s="36"/>
      <c r="F4602" s="36"/>
      <c r="G4602" s="36"/>
      <c r="H4602" s="36"/>
      <c r="I4602" s="36"/>
    </row>
    <row r="4603" spans="3:9">
      <c r="C4603" s="36"/>
      <c r="D4603" s="36"/>
      <c r="E4603" s="36"/>
      <c r="F4603" s="36"/>
      <c r="G4603" s="36"/>
      <c r="H4603" s="36"/>
      <c r="I4603" s="36"/>
    </row>
    <row r="4604" spans="3:9">
      <c r="C4604" s="36"/>
      <c r="D4604" s="36"/>
      <c r="E4604" s="36"/>
      <c r="F4604" s="36"/>
      <c r="G4604" s="36"/>
      <c r="H4604" s="36"/>
      <c r="I4604" s="36"/>
    </row>
    <row r="4605" spans="3:9">
      <c r="C4605" s="36"/>
      <c r="D4605" s="36"/>
      <c r="E4605" s="36"/>
      <c r="F4605" s="36"/>
      <c r="G4605" s="36"/>
      <c r="H4605" s="36"/>
      <c r="I4605" s="36"/>
    </row>
    <row r="4606" spans="3:9">
      <c r="C4606" s="36"/>
      <c r="D4606" s="36"/>
      <c r="E4606" s="36"/>
      <c r="F4606" s="36"/>
      <c r="G4606" s="36"/>
      <c r="H4606" s="36"/>
      <c r="I4606" s="36"/>
    </row>
    <row r="4607" spans="3:9">
      <c r="C4607" s="36"/>
      <c r="D4607" s="36"/>
      <c r="E4607" s="36"/>
      <c r="F4607" s="36"/>
      <c r="G4607" s="36"/>
      <c r="H4607" s="36"/>
      <c r="I4607" s="36"/>
    </row>
    <row r="4609" spans="2:9">
      <c r="B4609" s="35" t="s">
        <v>1990</v>
      </c>
      <c r="C4609" s="36"/>
      <c r="D4609" s="36"/>
      <c r="E4609" s="36"/>
      <c r="F4609" s="36"/>
      <c r="G4609" s="36"/>
      <c r="H4609" s="36"/>
      <c r="I4609" s="36"/>
    </row>
    <row r="4610" spans="3:9">
      <c r="C4610" s="36"/>
      <c r="D4610" s="36"/>
      <c r="E4610" s="36"/>
      <c r="F4610" s="36"/>
      <c r="G4610" s="36"/>
      <c r="H4610" s="36"/>
      <c r="I4610" s="36"/>
    </row>
    <row r="4611" spans="3:9">
      <c r="C4611" s="36"/>
      <c r="D4611" s="36"/>
      <c r="E4611" s="36"/>
      <c r="F4611" s="36"/>
      <c r="G4611" s="36"/>
      <c r="H4611" s="36"/>
      <c r="I4611" s="36"/>
    </row>
    <row r="4612" spans="3:9">
      <c r="C4612" s="36"/>
      <c r="D4612" s="36"/>
      <c r="E4612" s="36"/>
      <c r="F4612" s="36"/>
      <c r="G4612" s="36"/>
      <c r="H4612" s="36"/>
      <c r="I4612" s="36"/>
    </row>
    <row r="4613" spans="3:9">
      <c r="C4613" s="36"/>
      <c r="D4613" s="36"/>
      <c r="E4613" s="36"/>
      <c r="F4613" s="36"/>
      <c r="G4613" s="36"/>
      <c r="H4613" s="36"/>
      <c r="I4613" s="36"/>
    </row>
    <row r="4614" spans="3:9">
      <c r="C4614" s="36"/>
      <c r="D4614" s="36"/>
      <c r="E4614" s="36"/>
      <c r="F4614" s="36"/>
      <c r="G4614" s="36"/>
      <c r="H4614" s="36"/>
      <c r="I4614" s="36"/>
    </row>
    <row r="4615" spans="3:9">
      <c r="C4615" s="36"/>
      <c r="D4615" s="36"/>
      <c r="E4615" s="36"/>
      <c r="F4615" s="36"/>
      <c r="G4615" s="36"/>
      <c r="H4615" s="36"/>
      <c r="I4615" s="36"/>
    </row>
    <row r="4616" spans="3:9">
      <c r="C4616" s="36"/>
      <c r="D4616" s="36"/>
      <c r="E4616" s="36"/>
      <c r="F4616" s="36"/>
      <c r="G4616" s="36"/>
      <c r="H4616" s="36"/>
      <c r="I4616" s="36"/>
    </row>
    <row r="4617" spans="3:9">
      <c r="C4617" s="36"/>
      <c r="D4617" s="36"/>
      <c r="E4617" s="36"/>
      <c r="F4617" s="36"/>
      <c r="G4617" s="36"/>
      <c r="H4617" s="36"/>
      <c r="I4617" s="36"/>
    </row>
    <row r="4618" spans="3:9">
      <c r="C4618" s="36"/>
      <c r="D4618" s="36"/>
      <c r="E4618" s="36"/>
      <c r="F4618" s="36"/>
      <c r="G4618" s="36"/>
      <c r="H4618" s="36"/>
      <c r="I4618" s="36"/>
    </row>
    <row r="4619" spans="3:9">
      <c r="C4619" s="36"/>
      <c r="D4619" s="36"/>
      <c r="E4619" s="36"/>
      <c r="F4619" s="36"/>
      <c r="G4619" s="36"/>
      <c r="H4619" s="36"/>
      <c r="I4619" s="36"/>
    </row>
    <row r="4621" spans="2:9">
      <c r="B4621" s="35" t="s">
        <v>1993</v>
      </c>
      <c r="C4621" s="36"/>
      <c r="D4621" s="36"/>
      <c r="E4621" s="36"/>
      <c r="F4621" s="36"/>
      <c r="G4621" s="36"/>
      <c r="H4621" s="36"/>
      <c r="I4621" s="36"/>
    </row>
    <row r="4622" spans="3:9">
      <c r="C4622" s="36"/>
      <c r="D4622" s="36"/>
      <c r="E4622" s="36"/>
      <c r="F4622" s="36"/>
      <c r="G4622" s="36"/>
      <c r="H4622" s="36"/>
      <c r="I4622" s="36"/>
    </row>
    <row r="4623" spans="3:9">
      <c r="C4623" s="36"/>
      <c r="D4623" s="36"/>
      <c r="E4623" s="36"/>
      <c r="F4623" s="36"/>
      <c r="G4623" s="36"/>
      <c r="H4623" s="36"/>
      <c r="I4623" s="36"/>
    </row>
    <row r="4624" spans="3:9">
      <c r="C4624" s="36"/>
      <c r="D4624" s="36"/>
      <c r="E4624" s="36"/>
      <c r="F4624" s="36"/>
      <c r="G4624" s="36"/>
      <c r="H4624" s="36"/>
      <c r="I4624" s="36"/>
    </row>
    <row r="4625" spans="3:9">
      <c r="C4625" s="36"/>
      <c r="D4625" s="36"/>
      <c r="E4625" s="36"/>
      <c r="F4625" s="36"/>
      <c r="G4625" s="36"/>
      <c r="H4625" s="36"/>
      <c r="I4625" s="36"/>
    </row>
    <row r="4626" spans="3:9">
      <c r="C4626" s="36"/>
      <c r="D4626" s="36"/>
      <c r="E4626" s="36"/>
      <c r="F4626" s="36"/>
      <c r="G4626" s="36"/>
      <c r="H4626" s="36"/>
      <c r="I4626" s="36"/>
    </row>
    <row r="4627" spans="3:9">
      <c r="C4627" s="36"/>
      <c r="D4627" s="36"/>
      <c r="E4627" s="36"/>
      <c r="F4627" s="36"/>
      <c r="G4627" s="36"/>
      <c r="H4627" s="36"/>
      <c r="I4627" s="36"/>
    </row>
    <row r="4628" spans="3:9">
      <c r="C4628" s="36"/>
      <c r="D4628" s="36"/>
      <c r="E4628" s="36"/>
      <c r="F4628" s="36"/>
      <c r="G4628" s="36"/>
      <c r="H4628" s="36"/>
      <c r="I4628" s="36"/>
    </row>
    <row r="4629" spans="3:9">
      <c r="C4629" s="36"/>
      <c r="D4629" s="36"/>
      <c r="E4629" s="36"/>
      <c r="F4629" s="36"/>
      <c r="G4629" s="36"/>
      <c r="H4629" s="36"/>
      <c r="I4629" s="36"/>
    </row>
    <row r="4630" spans="3:9">
      <c r="C4630" s="36"/>
      <c r="D4630" s="36"/>
      <c r="E4630" s="36"/>
      <c r="F4630" s="36"/>
      <c r="G4630" s="36"/>
      <c r="H4630" s="36"/>
      <c r="I4630" s="36"/>
    </row>
    <row r="4631" spans="3:9">
      <c r="C4631" s="36"/>
      <c r="D4631" s="36"/>
      <c r="E4631" s="36"/>
      <c r="F4631" s="36"/>
      <c r="G4631" s="36"/>
      <c r="H4631" s="36"/>
      <c r="I4631" s="36"/>
    </row>
    <row r="4633" spans="2:9">
      <c r="B4633" s="35" t="s">
        <v>1999</v>
      </c>
      <c r="C4633" s="36"/>
      <c r="D4633" s="36"/>
      <c r="E4633" s="36"/>
      <c r="F4633" s="36"/>
      <c r="G4633" s="36"/>
      <c r="H4633" s="36"/>
      <c r="I4633" s="36"/>
    </row>
    <row r="4634" spans="3:9">
      <c r="C4634" s="36"/>
      <c r="D4634" s="36"/>
      <c r="E4634" s="36"/>
      <c r="F4634" s="36"/>
      <c r="G4634" s="36"/>
      <c r="H4634" s="36"/>
      <c r="I4634" s="36"/>
    </row>
    <row r="4635" spans="3:9">
      <c r="C4635" s="36"/>
      <c r="D4635" s="36"/>
      <c r="E4635" s="36"/>
      <c r="F4635" s="36"/>
      <c r="G4635" s="36"/>
      <c r="H4635" s="36"/>
      <c r="I4635" s="36"/>
    </row>
    <row r="4636" spans="3:9">
      <c r="C4636" s="36"/>
      <c r="D4636" s="36"/>
      <c r="E4636" s="36"/>
      <c r="F4636" s="36"/>
      <c r="G4636" s="36"/>
      <c r="H4636" s="36"/>
      <c r="I4636" s="36"/>
    </row>
    <row r="4637" spans="3:9">
      <c r="C4637" s="36"/>
      <c r="D4637" s="36"/>
      <c r="E4637" s="36"/>
      <c r="F4637" s="36"/>
      <c r="G4637" s="36"/>
      <c r="H4637" s="36"/>
      <c r="I4637" s="36"/>
    </row>
    <row r="4638" spans="3:9">
      <c r="C4638" s="36"/>
      <c r="D4638" s="36"/>
      <c r="E4638" s="36"/>
      <c r="F4638" s="36"/>
      <c r="G4638" s="36"/>
      <c r="H4638" s="36"/>
      <c r="I4638" s="36"/>
    </row>
    <row r="4639" spans="3:9">
      <c r="C4639" s="36"/>
      <c r="D4639" s="36"/>
      <c r="E4639" s="36"/>
      <c r="F4639" s="36"/>
      <c r="G4639" s="36"/>
      <c r="H4639" s="36"/>
      <c r="I4639" s="36"/>
    </row>
    <row r="4640" spans="3:9">
      <c r="C4640" s="36"/>
      <c r="D4640" s="36"/>
      <c r="E4640" s="36"/>
      <c r="F4640" s="36"/>
      <c r="G4640" s="36"/>
      <c r="H4640" s="36"/>
      <c r="I4640" s="36"/>
    </row>
    <row r="4641" spans="3:9">
      <c r="C4641" s="36"/>
      <c r="D4641" s="36"/>
      <c r="E4641" s="36"/>
      <c r="F4641" s="36"/>
      <c r="G4641" s="36"/>
      <c r="H4641" s="36"/>
      <c r="I4641" s="36"/>
    </row>
    <row r="4642" spans="3:9">
      <c r="C4642" s="36"/>
      <c r="D4642" s="36"/>
      <c r="E4642" s="36"/>
      <c r="F4642" s="36"/>
      <c r="G4642" s="36"/>
      <c r="H4642" s="36"/>
      <c r="I4642" s="36"/>
    </row>
    <row r="4643" spans="3:9">
      <c r="C4643" s="36"/>
      <c r="D4643" s="36"/>
      <c r="E4643" s="36"/>
      <c r="F4643" s="36"/>
      <c r="G4643" s="36"/>
      <c r="H4643" s="36"/>
      <c r="I4643" s="36"/>
    </row>
    <row r="4645" spans="2:9">
      <c r="B4645" s="35" t="s">
        <v>2001</v>
      </c>
      <c r="C4645" s="36"/>
      <c r="D4645" s="36"/>
      <c r="E4645" s="36"/>
      <c r="F4645" s="36"/>
      <c r="G4645" s="36"/>
      <c r="H4645" s="36"/>
      <c r="I4645" s="36"/>
    </row>
    <row r="4646" spans="3:9">
      <c r="C4646" s="36"/>
      <c r="D4646" s="36"/>
      <c r="E4646" s="36"/>
      <c r="F4646" s="36"/>
      <c r="G4646" s="36"/>
      <c r="H4646" s="36"/>
      <c r="I4646" s="36"/>
    </row>
    <row r="4647" spans="3:9">
      <c r="C4647" s="36"/>
      <c r="D4647" s="36"/>
      <c r="E4647" s="36"/>
      <c r="F4647" s="36"/>
      <c r="G4647" s="36"/>
      <c r="H4647" s="36"/>
      <c r="I4647" s="36"/>
    </row>
    <row r="4648" spans="3:9">
      <c r="C4648" s="36"/>
      <c r="D4648" s="36"/>
      <c r="E4648" s="36"/>
      <c r="F4648" s="36"/>
      <c r="G4648" s="36"/>
      <c r="H4648" s="36"/>
      <c r="I4648" s="36"/>
    </row>
    <row r="4649" spans="3:9">
      <c r="C4649" s="36"/>
      <c r="D4649" s="36"/>
      <c r="E4649" s="36"/>
      <c r="F4649" s="36"/>
      <c r="G4649" s="36"/>
      <c r="H4649" s="36"/>
      <c r="I4649" s="36"/>
    </row>
    <row r="4650" spans="3:9">
      <c r="C4650" s="36"/>
      <c r="D4650" s="36"/>
      <c r="E4650" s="36"/>
      <c r="F4650" s="36"/>
      <c r="G4650" s="36"/>
      <c r="H4650" s="36"/>
      <c r="I4650" s="36"/>
    </row>
    <row r="4651" spans="3:9">
      <c r="C4651" s="36"/>
      <c r="D4651" s="36"/>
      <c r="E4651" s="36"/>
      <c r="F4651" s="36"/>
      <c r="G4651" s="36"/>
      <c r="H4651" s="36"/>
      <c r="I4651" s="36"/>
    </row>
    <row r="4652" spans="3:9">
      <c r="C4652" s="36"/>
      <c r="D4652" s="36"/>
      <c r="E4652" s="36"/>
      <c r="F4652" s="36"/>
      <c r="G4652" s="36"/>
      <c r="H4652" s="36"/>
      <c r="I4652" s="36"/>
    </row>
    <row r="4653" spans="3:9">
      <c r="C4653" s="36"/>
      <c r="D4653" s="36"/>
      <c r="E4653" s="36"/>
      <c r="F4653" s="36"/>
      <c r="G4653" s="36"/>
      <c r="H4653" s="36"/>
      <c r="I4653" s="36"/>
    </row>
    <row r="4654" spans="3:9">
      <c r="C4654" s="36"/>
      <c r="D4654" s="36"/>
      <c r="E4654" s="36"/>
      <c r="F4654" s="36"/>
      <c r="G4654" s="36"/>
      <c r="H4654" s="36"/>
      <c r="I4654" s="36"/>
    </row>
    <row r="4655" spans="3:9">
      <c r="C4655" s="36"/>
      <c r="D4655" s="36"/>
      <c r="E4655" s="36"/>
      <c r="F4655" s="36"/>
      <c r="G4655" s="36"/>
      <c r="H4655" s="36"/>
      <c r="I4655" s="36"/>
    </row>
    <row r="4657" spans="2:9">
      <c r="B4657" s="35" t="s">
        <v>2004</v>
      </c>
      <c r="C4657" s="36"/>
      <c r="D4657" s="36"/>
      <c r="E4657" s="36"/>
      <c r="F4657" s="36"/>
      <c r="G4657" s="36"/>
      <c r="H4657" s="36"/>
      <c r="I4657" s="36"/>
    </row>
    <row r="4658" spans="3:9">
      <c r="C4658" s="36"/>
      <c r="D4658" s="36"/>
      <c r="E4658" s="36"/>
      <c r="F4658" s="36"/>
      <c r="G4658" s="36"/>
      <c r="H4658" s="36"/>
      <c r="I4658" s="36"/>
    </row>
    <row r="4659" spans="3:9">
      <c r="C4659" s="36"/>
      <c r="D4659" s="36"/>
      <c r="E4659" s="36"/>
      <c r="F4659" s="36"/>
      <c r="G4659" s="36"/>
      <c r="H4659" s="36"/>
      <c r="I4659" s="36"/>
    </row>
    <row r="4660" spans="3:9">
      <c r="C4660" s="36"/>
      <c r="D4660" s="36"/>
      <c r="E4660" s="36"/>
      <c r="F4660" s="36"/>
      <c r="G4660" s="36"/>
      <c r="H4660" s="36"/>
      <c r="I4660" s="36"/>
    </row>
    <row r="4661" spans="3:9">
      <c r="C4661" s="36"/>
      <c r="D4661" s="36"/>
      <c r="E4661" s="36"/>
      <c r="F4661" s="36"/>
      <c r="G4661" s="36"/>
      <c r="H4661" s="36"/>
      <c r="I4661" s="36"/>
    </row>
    <row r="4662" spans="3:9">
      <c r="C4662" s="36"/>
      <c r="D4662" s="36"/>
      <c r="E4662" s="36"/>
      <c r="F4662" s="36"/>
      <c r="G4662" s="36"/>
      <c r="H4662" s="36"/>
      <c r="I4662" s="36"/>
    </row>
    <row r="4663" spans="3:9">
      <c r="C4663" s="36"/>
      <c r="D4663" s="36"/>
      <c r="E4663" s="36"/>
      <c r="F4663" s="36"/>
      <c r="G4663" s="36"/>
      <c r="H4663" s="36"/>
      <c r="I4663" s="36"/>
    </row>
    <row r="4664" spans="3:9">
      <c r="C4664" s="36"/>
      <c r="D4664" s="36"/>
      <c r="E4664" s="36"/>
      <c r="F4664" s="36"/>
      <c r="G4664" s="36"/>
      <c r="H4664" s="36"/>
      <c r="I4664" s="36"/>
    </row>
    <row r="4665" spans="3:9">
      <c r="C4665" s="36"/>
      <c r="D4665" s="36"/>
      <c r="E4665" s="36"/>
      <c r="F4665" s="36"/>
      <c r="G4665" s="36"/>
      <c r="H4665" s="36"/>
      <c r="I4665" s="36"/>
    </row>
    <row r="4666" spans="3:9">
      <c r="C4666" s="36"/>
      <c r="D4666" s="36"/>
      <c r="E4666" s="36"/>
      <c r="F4666" s="36"/>
      <c r="G4666" s="36"/>
      <c r="H4666" s="36"/>
      <c r="I4666" s="36"/>
    </row>
    <row r="4667" spans="3:9">
      <c r="C4667" s="36"/>
      <c r="D4667" s="36"/>
      <c r="E4667" s="36"/>
      <c r="F4667" s="36"/>
      <c r="G4667" s="36"/>
      <c r="H4667" s="36"/>
      <c r="I4667" s="36"/>
    </row>
    <row r="4669" spans="2:9">
      <c r="B4669" s="35" t="s">
        <v>2007</v>
      </c>
      <c r="C4669" s="36"/>
      <c r="D4669" s="36"/>
      <c r="E4669" s="36"/>
      <c r="F4669" s="36"/>
      <c r="G4669" s="36"/>
      <c r="H4669" s="36"/>
      <c r="I4669" s="36"/>
    </row>
    <row r="4670" spans="3:9">
      <c r="C4670" s="36"/>
      <c r="D4670" s="36"/>
      <c r="E4670" s="36"/>
      <c r="F4670" s="36"/>
      <c r="G4670" s="36"/>
      <c r="H4670" s="36"/>
      <c r="I4670" s="36"/>
    </row>
    <row r="4671" spans="3:9">
      <c r="C4671" s="36"/>
      <c r="D4671" s="36"/>
      <c r="E4671" s="36"/>
      <c r="F4671" s="36"/>
      <c r="G4671" s="36"/>
      <c r="H4671" s="36"/>
      <c r="I4671" s="36"/>
    </row>
    <row r="4672" spans="3:9">
      <c r="C4672" s="36"/>
      <c r="D4672" s="36"/>
      <c r="E4672" s="36"/>
      <c r="F4672" s="36"/>
      <c r="G4672" s="36"/>
      <c r="H4672" s="36"/>
      <c r="I4672" s="36"/>
    </row>
    <row r="4673" spans="3:9">
      <c r="C4673" s="36"/>
      <c r="D4673" s="36"/>
      <c r="E4673" s="36"/>
      <c r="F4673" s="36"/>
      <c r="G4673" s="36"/>
      <c r="H4673" s="36"/>
      <c r="I4673" s="36"/>
    </row>
    <row r="4674" spans="3:9">
      <c r="C4674" s="36"/>
      <c r="D4674" s="36"/>
      <c r="E4674" s="36"/>
      <c r="F4674" s="36"/>
      <c r="G4674" s="36"/>
      <c r="H4674" s="36"/>
      <c r="I4674" s="36"/>
    </row>
    <row r="4675" spans="3:9">
      <c r="C4675" s="36"/>
      <c r="D4675" s="36"/>
      <c r="E4675" s="36"/>
      <c r="F4675" s="36"/>
      <c r="G4675" s="36"/>
      <c r="H4675" s="36"/>
      <c r="I4675" s="36"/>
    </row>
    <row r="4676" spans="3:9">
      <c r="C4676" s="36"/>
      <c r="D4676" s="36"/>
      <c r="E4676" s="36"/>
      <c r="F4676" s="36"/>
      <c r="G4676" s="36"/>
      <c r="H4676" s="36"/>
      <c r="I4676" s="36"/>
    </row>
    <row r="4677" spans="3:9">
      <c r="C4677" s="36"/>
      <c r="D4677" s="36"/>
      <c r="E4677" s="36"/>
      <c r="F4677" s="36"/>
      <c r="G4677" s="36"/>
      <c r="H4677" s="36"/>
      <c r="I4677" s="36"/>
    </row>
    <row r="4678" spans="3:9">
      <c r="C4678" s="36"/>
      <c r="D4678" s="36"/>
      <c r="E4678" s="36"/>
      <c r="F4678" s="36"/>
      <c r="G4678" s="36"/>
      <c r="H4678" s="36"/>
      <c r="I4678" s="36"/>
    </row>
    <row r="4679" spans="3:9">
      <c r="C4679" s="36"/>
      <c r="D4679" s="36"/>
      <c r="E4679" s="36"/>
      <c r="F4679" s="36"/>
      <c r="G4679" s="36"/>
      <c r="H4679" s="36"/>
      <c r="I4679" s="36"/>
    </row>
    <row r="4681" spans="2:9">
      <c r="B4681" s="35" t="s">
        <v>2008</v>
      </c>
      <c r="C4681" s="36"/>
      <c r="D4681" s="36"/>
      <c r="E4681" s="36"/>
      <c r="F4681" s="36"/>
      <c r="G4681" s="36"/>
      <c r="H4681" s="36"/>
      <c r="I4681" s="36"/>
    </row>
    <row r="4682" spans="3:9">
      <c r="C4682" s="36"/>
      <c r="D4682" s="36"/>
      <c r="E4682" s="36"/>
      <c r="F4682" s="36"/>
      <c r="G4682" s="36"/>
      <c r="H4682" s="36"/>
      <c r="I4682" s="36"/>
    </row>
    <row r="4683" spans="3:9">
      <c r="C4683" s="36"/>
      <c r="D4683" s="36"/>
      <c r="E4683" s="36"/>
      <c r="F4683" s="36"/>
      <c r="G4683" s="36"/>
      <c r="H4683" s="36"/>
      <c r="I4683" s="36"/>
    </row>
    <row r="4684" spans="3:9">
      <c r="C4684" s="36"/>
      <c r="D4684" s="36"/>
      <c r="E4684" s="36"/>
      <c r="F4684" s="36"/>
      <c r="G4684" s="36"/>
      <c r="H4684" s="36"/>
      <c r="I4684" s="36"/>
    </row>
    <row r="4685" spans="3:9">
      <c r="C4685" s="36"/>
      <c r="D4685" s="36"/>
      <c r="E4685" s="36"/>
      <c r="F4685" s="36"/>
      <c r="G4685" s="36"/>
      <c r="H4685" s="36"/>
      <c r="I4685" s="36"/>
    </row>
    <row r="4686" spans="3:9">
      <c r="C4686" s="36"/>
      <c r="D4686" s="36"/>
      <c r="E4686" s="36"/>
      <c r="F4686" s="36"/>
      <c r="G4686" s="36"/>
      <c r="H4686" s="36"/>
      <c r="I4686" s="36"/>
    </row>
    <row r="4687" spans="3:9">
      <c r="C4687" s="36"/>
      <c r="D4687" s="36"/>
      <c r="E4687" s="36"/>
      <c r="F4687" s="36"/>
      <c r="G4687" s="36"/>
      <c r="H4687" s="36"/>
      <c r="I4687" s="36"/>
    </row>
    <row r="4688" spans="3:9">
      <c r="C4688" s="36"/>
      <c r="D4688" s="36"/>
      <c r="E4688" s="36"/>
      <c r="F4688" s="36"/>
      <c r="G4688" s="36"/>
      <c r="H4688" s="36"/>
      <c r="I4688" s="36"/>
    </row>
    <row r="4689" spans="3:9">
      <c r="C4689" s="36"/>
      <c r="D4689" s="36"/>
      <c r="E4689" s="36"/>
      <c r="F4689" s="36"/>
      <c r="G4689" s="36"/>
      <c r="H4689" s="36"/>
      <c r="I4689" s="36"/>
    </row>
    <row r="4690" spans="3:9">
      <c r="C4690" s="36"/>
      <c r="D4690" s="36"/>
      <c r="E4690" s="36"/>
      <c r="F4690" s="36"/>
      <c r="G4690" s="36"/>
      <c r="H4690" s="36"/>
      <c r="I4690" s="36"/>
    </row>
    <row r="4691" spans="3:9">
      <c r="C4691" s="36"/>
      <c r="D4691" s="36"/>
      <c r="E4691" s="36"/>
      <c r="F4691" s="36"/>
      <c r="G4691" s="36"/>
      <c r="H4691" s="36"/>
      <c r="I4691" s="36"/>
    </row>
    <row r="4693" spans="2:9">
      <c r="B4693" s="35" t="s">
        <v>2023</v>
      </c>
      <c r="C4693" s="36" t="str">
        <f t="shared" ref="C4693" si="35">_xlfn.DISPIMG("图片 536",1)</f>
        <v>=DISPIMG("图片 536",1)</v>
      </c>
      <c r="D4693" s="36"/>
      <c r="E4693" s="36"/>
      <c r="F4693" s="36"/>
      <c r="G4693" s="36"/>
      <c r="H4693" s="36"/>
      <c r="I4693" s="36"/>
    </row>
    <row r="4694" spans="3:9">
      <c r="C4694" s="36"/>
      <c r="D4694" s="36"/>
      <c r="E4694" s="36"/>
      <c r="F4694" s="36"/>
      <c r="G4694" s="36"/>
      <c r="H4694" s="36"/>
      <c r="I4694" s="36"/>
    </row>
    <row r="4695" spans="3:9">
      <c r="C4695" s="36"/>
      <c r="D4695" s="36"/>
      <c r="E4695" s="36"/>
      <c r="F4695" s="36"/>
      <c r="G4695" s="36"/>
      <c r="H4695" s="36"/>
      <c r="I4695" s="36"/>
    </row>
    <row r="4696" spans="3:9">
      <c r="C4696" s="36"/>
      <c r="D4696" s="36"/>
      <c r="E4696" s="36"/>
      <c r="F4696" s="36"/>
      <c r="G4696" s="36"/>
      <c r="H4696" s="36"/>
      <c r="I4696" s="36"/>
    </row>
    <row r="4697" spans="3:9">
      <c r="C4697" s="36"/>
      <c r="D4697" s="36"/>
      <c r="E4697" s="36"/>
      <c r="F4697" s="36"/>
      <c r="G4697" s="36"/>
      <c r="H4697" s="36"/>
      <c r="I4697" s="36"/>
    </row>
    <row r="4698" spans="3:9">
      <c r="C4698" s="36"/>
      <c r="D4698" s="36"/>
      <c r="E4698" s="36"/>
      <c r="F4698" s="36"/>
      <c r="G4698" s="36"/>
      <c r="H4698" s="36"/>
      <c r="I4698" s="36"/>
    </row>
    <row r="4699" spans="3:9">
      <c r="C4699" s="36"/>
      <c r="D4699" s="36"/>
      <c r="E4699" s="36"/>
      <c r="F4699" s="36"/>
      <c r="G4699" s="36"/>
      <c r="H4699" s="36"/>
      <c r="I4699" s="36"/>
    </row>
    <row r="4700" spans="3:9">
      <c r="C4700" s="36"/>
      <c r="D4700" s="36"/>
      <c r="E4700" s="36"/>
      <c r="F4700" s="36"/>
      <c r="G4700" s="36"/>
      <c r="H4700" s="36"/>
      <c r="I4700" s="36"/>
    </row>
    <row r="4701" spans="3:9">
      <c r="C4701" s="36"/>
      <c r="D4701" s="36"/>
      <c r="E4701" s="36"/>
      <c r="F4701" s="36"/>
      <c r="G4701" s="36"/>
      <c r="H4701" s="36"/>
      <c r="I4701" s="36"/>
    </row>
    <row r="4702" spans="3:9">
      <c r="C4702" s="36"/>
      <c r="D4702" s="36"/>
      <c r="E4702" s="36"/>
      <c r="F4702" s="36"/>
      <c r="G4702" s="36"/>
      <c r="H4702" s="36"/>
      <c r="I4702" s="36"/>
    </row>
    <row r="4703" spans="3:9">
      <c r="C4703" s="36"/>
      <c r="D4703" s="36"/>
      <c r="E4703" s="36"/>
      <c r="F4703" s="36"/>
      <c r="G4703" s="36"/>
      <c r="H4703" s="36"/>
      <c r="I4703" s="36"/>
    </row>
    <row r="4705" spans="2:9">
      <c r="B4705" s="35" t="s">
        <v>2029</v>
      </c>
      <c r="C4705" s="36"/>
      <c r="D4705" s="36"/>
      <c r="E4705" s="36"/>
      <c r="F4705" s="36"/>
      <c r="G4705" s="36"/>
      <c r="H4705" s="36"/>
      <c r="I4705" s="36"/>
    </row>
    <row r="4706" spans="3:9">
      <c r="C4706" s="36"/>
      <c r="D4706" s="36"/>
      <c r="E4706" s="36"/>
      <c r="F4706" s="36"/>
      <c r="G4706" s="36"/>
      <c r="H4706" s="36"/>
      <c r="I4706" s="36"/>
    </row>
    <row r="4707" spans="3:9">
      <c r="C4707" s="36"/>
      <c r="D4707" s="36"/>
      <c r="E4707" s="36"/>
      <c r="F4707" s="36"/>
      <c r="G4707" s="36"/>
      <c r="H4707" s="36"/>
      <c r="I4707" s="36"/>
    </row>
    <row r="4708" spans="3:9">
      <c r="C4708" s="36"/>
      <c r="D4708" s="36"/>
      <c r="E4708" s="36"/>
      <c r="F4708" s="36"/>
      <c r="G4708" s="36"/>
      <c r="H4708" s="36"/>
      <c r="I4708" s="36"/>
    </row>
    <row r="4709" spans="3:9">
      <c r="C4709" s="36"/>
      <c r="D4709" s="36"/>
      <c r="E4709" s="36"/>
      <c r="F4709" s="36"/>
      <c r="G4709" s="36"/>
      <c r="H4709" s="36"/>
      <c r="I4709" s="36"/>
    </row>
    <row r="4710" spans="3:9">
      <c r="C4710" s="36"/>
      <c r="D4710" s="36"/>
      <c r="E4710" s="36"/>
      <c r="F4710" s="36"/>
      <c r="G4710" s="36"/>
      <c r="H4710" s="36"/>
      <c r="I4710" s="36"/>
    </row>
    <row r="4711" spans="3:9">
      <c r="C4711" s="36"/>
      <c r="D4711" s="36"/>
      <c r="E4711" s="36"/>
      <c r="F4711" s="36"/>
      <c r="G4711" s="36"/>
      <c r="H4711" s="36"/>
      <c r="I4711" s="36"/>
    </row>
    <row r="4712" spans="3:9">
      <c r="C4712" s="36"/>
      <c r="D4712" s="36"/>
      <c r="E4712" s="36"/>
      <c r="F4712" s="36"/>
      <c r="G4712" s="36"/>
      <c r="H4712" s="36"/>
      <c r="I4712" s="36"/>
    </row>
    <row r="4713" spans="3:9">
      <c r="C4713" s="36"/>
      <c r="D4713" s="36"/>
      <c r="E4713" s="36"/>
      <c r="F4713" s="36"/>
      <c r="G4713" s="36"/>
      <c r="H4713" s="36"/>
      <c r="I4713" s="36"/>
    </row>
    <row r="4714" spans="3:9">
      <c r="C4714" s="36"/>
      <c r="D4714" s="36"/>
      <c r="E4714" s="36"/>
      <c r="F4714" s="36"/>
      <c r="G4714" s="36"/>
      <c r="H4714" s="36"/>
      <c r="I4714" s="36"/>
    </row>
    <row r="4715" spans="3:9">
      <c r="C4715" s="36"/>
      <c r="D4715" s="36"/>
      <c r="E4715" s="36"/>
      <c r="F4715" s="36"/>
      <c r="G4715" s="36"/>
      <c r="H4715" s="36"/>
      <c r="I4715" s="36"/>
    </row>
    <row r="4717" spans="2:9">
      <c r="B4717" s="35" t="s">
        <v>2035</v>
      </c>
      <c r="C4717" s="36"/>
      <c r="D4717" s="36"/>
      <c r="E4717" s="36"/>
      <c r="F4717" s="36"/>
      <c r="G4717" s="36"/>
      <c r="H4717" s="36"/>
      <c r="I4717" s="36"/>
    </row>
    <row r="4718" spans="3:9">
      <c r="C4718" s="36"/>
      <c r="D4718" s="36"/>
      <c r="E4718" s="36"/>
      <c r="F4718" s="36"/>
      <c r="G4718" s="36"/>
      <c r="H4718" s="36"/>
      <c r="I4718" s="36"/>
    </row>
    <row r="4719" spans="3:9">
      <c r="C4719" s="36"/>
      <c r="D4719" s="36"/>
      <c r="E4719" s="36"/>
      <c r="F4719" s="36"/>
      <c r="G4719" s="36"/>
      <c r="H4719" s="36"/>
      <c r="I4719" s="36"/>
    </row>
    <row r="4720" spans="3:9">
      <c r="C4720" s="36"/>
      <c r="D4720" s="36"/>
      <c r="E4720" s="36"/>
      <c r="F4720" s="36"/>
      <c r="G4720" s="36"/>
      <c r="H4720" s="36"/>
      <c r="I4720" s="36"/>
    </row>
    <row r="4721" spans="3:9">
      <c r="C4721" s="36"/>
      <c r="D4721" s="36"/>
      <c r="E4721" s="36"/>
      <c r="F4721" s="36"/>
      <c r="G4721" s="36"/>
      <c r="H4721" s="36"/>
      <c r="I4721" s="36"/>
    </row>
    <row r="4722" spans="3:9">
      <c r="C4722" s="36"/>
      <c r="D4722" s="36"/>
      <c r="E4722" s="36"/>
      <c r="F4722" s="36"/>
      <c r="G4722" s="36"/>
      <c r="H4722" s="36"/>
      <c r="I4722" s="36"/>
    </row>
    <row r="4723" spans="3:9">
      <c r="C4723" s="36"/>
      <c r="D4723" s="36"/>
      <c r="E4723" s="36"/>
      <c r="F4723" s="36"/>
      <c r="G4723" s="36"/>
      <c r="H4723" s="36"/>
      <c r="I4723" s="36"/>
    </row>
    <row r="4724" spans="3:9">
      <c r="C4724" s="36"/>
      <c r="D4724" s="36"/>
      <c r="E4724" s="36"/>
      <c r="F4724" s="36"/>
      <c r="G4724" s="36"/>
      <c r="H4724" s="36"/>
      <c r="I4724" s="36"/>
    </row>
    <row r="4725" spans="3:9">
      <c r="C4725" s="36"/>
      <c r="D4725" s="36"/>
      <c r="E4725" s="36"/>
      <c r="F4725" s="36"/>
      <c r="G4725" s="36"/>
      <c r="H4725" s="36"/>
      <c r="I4725" s="36"/>
    </row>
    <row r="4726" spans="3:9">
      <c r="C4726" s="36"/>
      <c r="D4726" s="36"/>
      <c r="E4726" s="36"/>
      <c r="F4726" s="36"/>
      <c r="G4726" s="36"/>
      <c r="H4726" s="36"/>
      <c r="I4726" s="36"/>
    </row>
    <row r="4727" spans="3:9">
      <c r="C4727" s="36"/>
      <c r="D4727" s="36"/>
      <c r="E4727" s="36"/>
      <c r="F4727" s="36"/>
      <c r="G4727" s="36"/>
      <c r="H4727" s="36"/>
      <c r="I4727" s="36"/>
    </row>
    <row r="4729" spans="2:9">
      <c r="B4729" s="35" t="s">
        <v>2039</v>
      </c>
      <c r="C4729" s="36"/>
      <c r="D4729" s="36"/>
      <c r="E4729" s="36"/>
      <c r="F4729" s="36"/>
      <c r="G4729" s="36"/>
      <c r="H4729" s="36"/>
      <c r="I4729" s="36"/>
    </row>
    <row r="4730" spans="3:9">
      <c r="C4730" s="36"/>
      <c r="D4730" s="36"/>
      <c r="E4730" s="36"/>
      <c r="F4730" s="36"/>
      <c r="G4730" s="36"/>
      <c r="H4730" s="36"/>
      <c r="I4730" s="36"/>
    </row>
    <row r="4731" spans="3:9">
      <c r="C4731" s="36"/>
      <c r="D4731" s="36"/>
      <c r="E4731" s="36"/>
      <c r="F4731" s="36"/>
      <c r="G4731" s="36"/>
      <c r="H4731" s="36"/>
      <c r="I4731" s="36"/>
    </row>
    <row r="4732" spans="3:9">
      <c r="C4732" s="36"/>
      <c r="D4732" s="36"/>
      <c r="E4732" s="36"/>
      <c r="F4732" s="36"/>
      <c r="G4732" s="36"/>
      <c r="H4732" s="36"/>
      <c r="I4732" s="36"/>
    </row>
    <row r="4733" spans="3:9">
      <c r="C4733" s="36"/>
      <c r="D4733" s="36"/>
      <c r="E4733" s="36"/>
      <c r="F4733" s="36"/>
      <c r="G4733" s="36"/>
      <c r="H4733" s="36"/>
      <c r="I4733" s="36"/>
    </row>
    <row r="4734" spans="3:9">
      <c r="C4734" s="36"/>
      <c r="D4734" s="36"/>
      <c r="E4734" s="36"/>
      <c r="F4734" s="36"/>
      <c r="G4734" s="36"/>
      <c r="H4734" s="36"/>
      <c r="I4734" s="36"/>
    </row>
    <row r="4735" spans="3:9">
      <c r="C4735" s="36"/>
      <c r="D4735" s="36"/>
      <c r="E4735" s="36"/>
      <c r="F4735" s="36"/>
      <c r="G4735" s="36"/>
      <c r="H4735" s="36"/>
      <c r="I4735" s="36"/>
    </row>
    <row r="4736" spans="3:9">
      <c r="C4736" s="36"/>
      <c r="D4736" s="36"/>
      <c r="E4736" s="36"/>
      <c r="F4736" s="36"/>
      <c r="G4736" s="36"/>
      <c r="H4736" s="36"/>
      <c r="I4736" s="36"/>
    </row>
    <row r="4737" spans="3:9">
      <c r="C4737" s="36"/>
      <c r="D4737" s="36"/>
      <c r="E4737" s="36"/>
      <c r="F4737" s="36"/>
      <c r="G4737" s="36"/>
      <c r="H4737" s="36"/>
      <c r="I4737" s="36"/>
    </row>
    <row r="4738" spans="3:9">
      <c r="C4738" s="36"/>
      <c r="D4738" s="36"/>
      <c r="E4738" s="36"/>
      <c r="F4738" s="36"/>
      <c r="G4738" s="36"/>
      <c r="H4738" s="36"/>
      <c r="I4738" s="36"/>
    </row>
    <row r="4739" spans="3:9">
      <c r="C4739" s="36"/>
      <c r="D4739" s="36"/>
      <c r="E4739" s="36"/>
      <c r="F4739" s="36"/>
      <c r="G4739" s="36"/>
      <c r="H4739" s="36"/>
      <c r="I4739" s="36"/>
    </row>
    <row r="4741" spans="2:9">
      <c r="B4741" s="35" t="s">
        <v>2043</v>
      </c>
      <c r="C4741" s="36"/>
      <c r="D4741" s="36"/>
      <c r="E4741" s="36"/>
      <c r="F4741" s="36"/>
      <c r="G4741" s="36"/>
      <c r="H4741" s="36"/>
      <c r="I4741" s="36"/>
    </row>
    <row r="4742" spans="3:9">
      <c r="C4742" s="36"/>
      <c r="D4742" s="36"/>
      <c r="E4742" s="36"/>
      <c r="F4742" s="36"/>
      <c r="G4742" s="36"/>
      <c r="H4742" s="36"/>
      <c r="I4742" s="36"/>
    </row>
    <row r="4743" spans="3:9">
      <c r="C4743" s="36"/>
      <c r="D4743" s="36"/>
      <c r="E4743" s="36"/>
      <c r="F4743" s="36"/>
      <c r="G4743" s="36"/>
      <c r="H4743" s="36"/>
      <c r="I4743" s="36"/>
    </row>
    <row r="4744" spans="3:9">
      <c r="C4744" s="36"/>
      <c r="D4744" s="36"/>
      <c r="E4744" s="36"/>
      <c r="F4744" s="36"/>
      <c r="G4744" s="36"/>
      <c r="H4744" s="36"/>
      <c r="I4744" s="36"/>
    </row>
    <row r="4745" spans="3:9">
      <c r="C4745" s="36"/>
      <c r="D4745" s="36"/>
      <c r="E4745" s="36"/>
      <c r="F4745" s="36"/>
      <c r="G4745" s="36"/>
      <c r="H4745" s="36"/>
      <c r="I4745" s="36"/>
    </row>
    <row r="4746" spans="3:9">
      <c r="C4746" s="36"/>
      <c r="D4746" s="36"/>
      <c r="E4746" s="36"/>
      <c r="F4746" s="36"/>
      <c r="G4746" s="36"/>
      <c r="H4746" s="36"/>
      <c r="I4746" s="36"/>
    </row>
    <row r="4747" spans="3:9">
      <c r="C4747" s="36"/>
      <c r="D4747" s="36"/>
      <c r="E4747" s="36"/>
      <c r="F4747" s="36"/>
      <c r="G4747" s="36"/>
      <c r="H4747" s="36"/>
      <c r="I4747" s="36"/>
    </row>
    <row r="4748" spans="3:9">
      <c r="C4748" s="36"/>
      <c r="D4748" s="36"/>
      <c r="E4748" s="36"/>
      <c r="F4748" s="36"/>
      <c r="G4748" s="36"/>
      <c r="H4748" s="36"/>
      <c r="I4748" s="36"/>
    </row>
    <row r="4749" spans="3:9">
      <c r="C4749" s="36"/>
      <c r="D4749" s="36"/>
      <c r="E4749" s="36"/>
      <c r="F4749" s="36"/>
      <c r="G4749" s="36"/>
      <c r="H4749" s="36"/>
      <c r="I4749" s="36"/>
    </row>
    <row r="4750" spans="3:9">
      <c r="C4750" s="36"/>
      <c r="D4750" s="36"/>
      <c r="E4750" s="36"/>
      <c r="F4750" s="36"/>
      <c r="G4750" s="36"/>
      <c r="H4750" s="36"/>
      <c r="I4750" s="36"/>
    </row>
    <row r="4751" spans="3:9">
      <c r="C4751" s="36"/>
      <c r="D4751" s="36"/>
      <c r="E4751" s="36"/>
      <c r="F4751" s="36"/>
      <c r="G4751" s="36"/>
      <c r="H4751" s="36"/>
      <c r="I4751" s="36"/>
    </row>
    <row r="4753" spans="2:9">
      <c r="B4753" s="35" t="s">
        <v>2048</v>
      </c>
      <c r="C4753" s="36"/>
      <c r="D4753" s="36"/>
      <c r="E4753" s="36"/>
      <c r="F4753" s="36"/>
      <c r="G4753" s="36"/>
      <c r="H4753" s="36"/>
      <c r="I4753" s="36"/>
    </row>
    <row r="4754" spans="3:9">
      <c r="C4754" s="36"/>
      <c r="D4754" s="36"/>
      <c r="E4754" s="36"/>
      <c r="F4754" s="36"/>
      <c r="G4754" s="36"/>
      <c r="H4754" s="36"/>
      <c r="I4754" s="36"/>
    </row>
    <row r="4755" spans="3:9">
      <c r="C4755" s="36"/>
      <c r="D4755" s="36"/>
      <c r="E4755" s="36"/>
      <c r="F4755" s="36"/>
      <c r="G4755" s="36"/>
      <c r="H4755" s="36"/>
      <c r="I4755" s="36"/>
    </row>
    <row r="4756" spans="3:9">
      <c r="C4756" s="36"/>
      <c r="D4756" s="36"/>
      <c r="E4756" s="36"/>
      <c r="F4756" s="36"/>
      <c r="G4756" s="36"/>
      <c r="H4756" s="36"/>
      <c r="I4756" s="36"/>
    </row>
    <row r="4757" spans="3:9">
      <c r="C4757" s="36"/>
      <c r="D4757" s="36"/>
      <c r="E4757" s="36"/>
      <c r="F4757" s="36"/>
      <c r="G4757" s="36"/>
      <c r="H4757" s="36"/>
      <c r="I4757" s="36"/>
    </row>
    <row r="4758" spans="3:9">
      <c r="C4758" s="36"/>
      <c r="D4758" s="36"/>
      <c r="E4758" s="36"/>
      <c r="F4758" s="36"/>
      <c r="G4758" s="36"/>
      <c r="H4758" s="36"/>
      <c r="I4758" s="36"/>
    </row>
    <row r="4759" spans="3:9">
      <c r="C4759" s="36"/>
      <c r="D4759" s="36"/>
      <c r="E4759" s="36"/>
      <c r="F4759" s="36"/>
      <c r="G4759" s="36"/>
      <c r="H4759" s="36"/>
      <c r="I4759" s="36"/>
    </row>
    <row r="4760" spans="3:9">
      <c r="C4760" s="36"/>
      <c r="D4760" s="36"/>
      <c r="E4760" s="36"/>
      <c r="F4760" s="36"/>
      <c r="G4760" s="36"/>
      <c r="H4760" s="36"/>
      <c r="I4760" s="36"/>
    </row>
    <row r="4761" spans="3:9">
      <c r="C4761" s="36"/>
      <c r="D4761" s="36"/>
      <c r="E4761" s="36"/>
      <c r="F4761" s="36"/>
      <c r="G4761" s="36"/>
      <c r="H4761" s="36"/>
      <c r="I4761" s="36"/>
    </row>
    <row r="4762" spans="3:9">
      <c r="C4762" s="36"/>
      <c r="D4762" s="36"/>
      <c r="E4762" s="36"/>
      <c r="F4762" s="36"/>
      <c r="G4762" s="36"/>
      <c r="H4762" s="36"/>
      <c r="I4762" s="36"/>
    </row>
    <row r="4763" spans="3:9">
      <c r="C4763" s="36"/>
      <c r="D4763" s="36"/>
      <c r="E4763" s="36"/>
      <c r="F4763" s="36"/>
      <c r="G4763" s="36"/>
      <c r="H4763" s="36"/>
      <c r="I4763" s="36"/>
    </row>
    <row r="4765" spans="2:9">
      <c r="B4765" s="35" t="s">
        <v>2053</v>
      </c>
      <c r="C4765" s="36"/>
      <c r="D4765" s="36"/>
      <c r="E4765" s="36"/>
      <c r="F4765" s="36"/>
      <c r="G4765" s="36"/>
      <c r="H4765" s="36"/>
      <c r="I4765" s="36"/>
    </row>
    <row r="4766" spans="3:9">
      <c r="C4766" s="36"/>
      <c r="D4766" s="36"/>
      <c r="E4766" s="36"/>
      <c r="F4766" s="36"/>
      <c r="G4766" s="36"/>
      <c r="H4766" s="36"/>
      <c r="I4766" s="36"/>
    </row>
    <row r="4767" spans="3:9">
      <c r="C4767" s="36"/>
      <c r="D4767" s="36"/>
      <c r="E4767" s="36"/>
      <c r="F4767" s="36"/>
      <c r="G4767" s="36"/>
      <c r="H4767" s="36"/>
      <c r="I4767" s="36"/>
    </row>
    <row r="4768" spans="3:9">
      <c r="C4768" s="36"/>
      <c r="D4768" s="36"/>
      <c r="E4768" s="36"/>
      <c r="F4768" s="36"/>
      <c r="G4768" s="36"/>
      <c r="H4768" s="36"/>
      <c r="I4768" s="36"/>
    </row>
    <row r="4769" spans="3:9">
      <c r="C4769" s="36"/>
      <c r="D4769" s="36"/>
      <c r="E4769" s="36"/>
      <c r="F4769" s="36"/>
      <c r="G4769" s="36"/>
      <c r="H4769" s="36"/>
      <c r="I4769" s="36"/>
    </row>
    <row r="4770" spans="3:9">
      <c r="C4770" s="36"/>
      <c r="D4770" s="36"/>
      <c r="E4770" s="36"/>
      <c r="F4770" s="36"/>
      <c r="G4770" s="36"/>
      <c r="H4770" s="36"/>
      <c r="I4770" s="36"/>
    </row>
    <row r="4771" spans="3:9">
      <c r="C4771" s="36"/>
      <c r="D4771" s="36"/>
      <c r="E4771" s="36"/>
      <c r="F4771" s="36"/>
      <c r="G4771" s="36"/>
      <c r="H4771" s="36"/>
      <c r="I4771" s="36"/>
    </row>
    <row r="4772" spans="3:9">
      <c r="C4772" s="36"/>
      <c r="D4772" s="36"/>
      <c r="E4772" s="36"/>
      <c r="F4772" s="36"/>
      <c r="G4772" s="36"/>
      <c r="H4772" s="36"/>
      <c r="I4772" s="36"/>
    </row>
    <row r="4773" spans="3:9">
      <c r="C4773" s="36"/>
      <c r="D4773" s="36"/>
      <c r="E4773" s="36"/>
      <c r="F4773" s="36"/>
      <c r="G4773" s="36"/>
      <c r="H4773" s="36"/>
      <c r="I4773" s="36"/>
    </row>
    <row r="4774" spans="3:9">
      <c r="C4774" s="36"/>
      <c r="D4774" s="36"/>
      <c r="E4774" s="36"/>
      <c r="F4774" s="36"/>
      <c r="G4774" s="36"/>
      <c r="H4774" s="36"/>
      <c r="I4774" s="36"/>
    </row>
    <row r="4775" spans="3:9">
      <c r="C4775" s="36"/>
      <c r="D4775" s="36"/>
      <c r="E4775" s="36"/>
      <c r="F4775" s="36"/>
      <c r="G4775" s="36"/>
      <c r="H4775" s="36"/>
      <c r="I4775" s="36"/>
    </row>
    <row r="4777" spans="2:9">
      <c r="B4777" s="35" t="s">
        <v>2057</v>
      </c>
      <c r="C4777" s="36"/>
      <c r="D4777" s="36"/>
      <c r="E4777" s="36"/>
      <c r="F4777" s="36"/>
      <c r="G4777" s="36"/>
      <c r="H4777" s="36"/>
      <c r="I4777" s="36"/>
    </row>
    <row r="4778" spans="3:9">
      <c r="C4778" s="36"/>
      <c r="D4778" s="36"/>
      <c r="E4778" s="36"/>
      <c r="F4778" s="36"/>
      <c r="G4778" s="36"/>
      <c r="H4778" s="36"/>
      <c r="I4778" s="36"/>
    </row>
    <row r="4779" spans="3:9">
      <c r="C4779" s="36"/>
      <c r="D4779" s="36"/>
      <c r="E4779" s="36"/>
      <c r="F4779" s="36"/>
      <c r="G4779" s="36"/>
      <c r="H4779" s="36"/>
      <c r="I4779" s="36"/>
    </row>
    <row r="4780" spans="3:9">
      <c r="C4780" s="36"/>
      <c r="D4780" s="36"/>
      <c r="E4780" s="36"/>
      <c r="F4780" s="36"/>
      <c r="G4780" s="36"/>
      <c r="H4780" s="36"/>
      <c r="I4780" s="36"/>
    </row>
    <row r="4781" spans="3:9">
      <c r="C4781" s="36"/>
      <c r="D4781" s="36"/>
      <c r="E4781" s="36"/>
      <c r="F4781" s="36"/>
      <c r="G4781" s="36"/>
      <c r="H4781" s="36"/>
      <c r="I4781" s="36"/>
    </row>
    <row r="4782" spans="3:9">
      <c r="C4782" s="36"/>
      <c r="D4782" s="36"/>
      <c r="E4782" s="36"/>
      <c r="F4782" s="36"/>
      <c r="G4782" s="36"/>
      <c r="H4782" s="36"/>
      <c r="I4782" s="36"/>
    </row>
    <row r="4783" spans="3:9">
      <c r="C4783" s="36"/>
      <c r="D4783" s="36"/>
      <c r="E4783" s="36"/>
      <c r="F4783" s="36"/>
      <c r="G4783" s="36"/>
      <c r="H4783" s="36"/>
      <c r="I4783" s="36"/>
    </row>
    <row r="4784" spans="3:9">
      <c r="C4784" s="36"/>
      <c r="D4784" s="36"/>
      <c r="E4784" s="36"/>
      <c r="F4784" s="36"/>
      <c r="G4784" s="36"/>
      <c r="H4784" s="36"/>
      <c r="I4784" s="36"/>
    </row>
    <row r="4785" spans="3:9">
      <c r="C4785" s="36"/>
      <c r="D4785" s="36"/>
      <c r="E4785" s="36"/>
      <c r="F4785" s="36"/>
      <c r="G4785" s="36"/>
      <c r="H4785" s="36"/>
      <c r="I4785" s="36"/>
    </row>
    <row r="4786" spans="3:9">
      <c r="C4786" s="36"/>
      <c r="D4786" s="36"/>
      <c r="E4786" s="36"/>
      <c r="F4786" s="36"/>
      <c r="G4786" s="36"/>
      <c r="H4786" s="36"/>
      <c r="I4786" s="36"/>
    </row>
    <row r="4787" spans="3:9">
      <c r="C4787" s="36"/>
      <c r="D4787" s="36"/>
      <c r="E4787" s="36"/>
      <c r="F4787" s="36"/>
      <c r="G4787" s="36"/>
      <c r="H4787" s="36"/>
      <c r="I4787" s="36"/>
    </row>
    <row r="4789" spans="2:9">
      <c r="B4789" s="35" t="s">
        <v>2060</v>
      </c>
      <c r="C4789" s="36"/>
      <c r="D4789" s="36"/>
      <c r="E4789" s="36"/>
      <c r="F4789" s="36"/>
      <c r="G4789" s="36"/>
      <c r="H4789" s="36"/>
      <c r="I4789" s="36"/>
    </row>
    <row r="4790" spans="3:9">
      <c r="C4790" s="36"/>
      <c r="D4790" s="36"/>
      <c r="E4790" s="36"/>
      <c r="F4790" s="36"/>
      <c r="G4790" s="36"/>
      <c r="H4790" s="36"/>
      <c r="I4790" s="36"/>
    </row>
    <row r="4791" spans="3:9">
      <c r="C4791" s="36"/>
      <c r="D4791" s="36"/>
      <c r="E4791" s="36"/>
      <c r="F4791" s="36"/>
      <c r="G4791" s="36"/>
      <c r="H4791" s="36"/>
      <c r="I4791" s="36"/>
    </row>
    <row r="4792" spans="3:9">
      <c r="C4792" s="36"/>
      <c r="D4792" s="36"/>
      <c r="E4792" s="36"/>
      <c r="F4792" s="36"/>
      <c r="G4792" s="36"/>
      <c r="H4792" s="36"/>
      <c r="I4792" s="36"/>
    </row>
    <row r="4793" spans="3:9">
      <c r="C4793" s="36"/>
      <c r="D4793" s="36"/>
      <c r="E4793" s="36"/>
      <c r="F4793" s="36"/>
      <c r="G4793" s="36"/>
      <c r="H4793" s="36"/>
      <c r="I4793" s="36"/>
    </row>
    <row r="4794" spans="3:9">
      <c r="C4794" s="36"/>
      <c r="D4794" s="36"/>
      <c r="E4794" s="36"/>
      <c r="F4794" s="36"/>
      <c r="G4794" s="36"/>
      <c r="H4794" s="36"/>
      <c r="I4794" s="36"/>
    </row>
    <row r="4795" spans="3:9">
      <c r="C4795" s="36"/>
      <c r="D4795" s="36"/>
      <c r="E4795" s="36"/>
      <c r="F4795" s="36"/>
      <c r="G4795" s="36"/>
      <c r="H4795" s="36"/>
      <c r="I4795" s="36"/>
    </row>
    <row r="4796" spans="3:9">
      <c r="C4796" s="36"/>
      <c r="D4796" s="36"/>
      <c r="E4796" s="36"/>
      <c r="F4796" s="36"/>
      <c r="G4796" s="36"/>
      <c r="H4796" s="36"/>
      <c r="I4796" s="36"/>
    </row>
    <row r="4797" spans="3:9">
      <c r="C4797" s="36"/>
      <c r="D4797" s="36"/>
      <c r="E4797" s="36"/>
      <c r="F4797" s="36"/>
      <c r="G4797" s="36"/>
      <c r="H4797" s="36"/>
      <c r="I4797" s="36"/>
    </row>
    <row r="4798" spans="3:9">
      <c r="C4798" s="36"/>
      <c r="D4798" s="36"/>
      <c r="E4798" s="36"/>
      <c r="F4798" s="36"/>
      <c r="G4798" s="36"/>
      <c r="H4798" s="36"/>
      <c r="I4798" s="36"/>
    </row>
    <row r="4799" spans="3:9">
      <c r="C4799" s="36"/>
      <c r="D4799" s="36"/>
      <c r="E4799" s="36"/>
      <c r="F4799" s="36"/>
      <c r="G4799" s="36"/>
      <c r="H4799" s="36"/>
      <c r="I4799" s="36"/>
    </row>
    <row r="4801" spans="2:9">
      <c r="B4801" s="35" t="s">
        <v>1537</v>
      </c>
      <c r="C4801" s="36" t="str">
        <f t="shared" ref="C4801" si="36">_xlfn.DISPIMG("图片 554",1)</f>
        <v>=DISPIMG("图片 554",1)</v>
      </c>
      <c r="D4801" s="36"/>
      <c r="E4801" s="36"/>
      <c r="F4801" s="36"/>
      <c r="G4801" s="36"/>
      <c r="H4801" s="36"/>
      <c r="I4801" s="36"/>
    </row>
    <row r="4802" spans="3:9">
      <c r="C4802" s="36"/>
      <c r="D4802" s="36"/>
      <c r="E4802" s="36"/>
      <c r="F4802" s="36"/>
      <c r="G4802" s="36"/>
      <c r="H4802" s="36"/>
      <c r="I4802" s="36"/>
    </row>
    <row r="4803" spans="3:9">
      <c r="C4803" s="36"/>
      <c r="D4803" s="36"/>
      <c r="E4803" s="36"/>
      <c r="F4803" s="36"/>
      <c r="G4803" s="36"/>
      <c r="H4803" s="36"/>
      <c r="I4803" s="36"/>
    </row>
    <row r="4804" spans="3:9">
      <c r="C4804" s="36"/>
      <c r="D4804" s="36"/>
      <c r="E4804" s="36"/>
      <c r="F4804" s="36"/>
      <c r="G4804" s="36"/>
      <c r="H4804" s="36"/>
      <c r="I4804" s="36"/>
    </row>
    <row r="4805" spans="3:9">
      <c r="C4805" s="36"/>
      <c r="D4805" s="36"/>
      <c r="E4805" s="36"/>
      <c r="F4805" s="36"/>
      <c r="G4805" s="36"/>
      <c r="H4805" s="36"/>
      <c r="I4805" s="36"/>
    </row>
    <row r="4806" spans="3:9">
      <c r="C4806" s="36"/>
      <c r="D4806" s="36"/>
      <c r="E4806" s="36"/>
      <c r="F4806" s="36"/>
      <c r="G4806" s="36"/>
      <c r="H4806" s="36"/>
      <c r="I4806" s="36"/>
    </row>
    <row r="4807" spans="3:9">
      <c r="C4807" s="36"/>
      <c r="D4807" s="36"/>
      <c r="E4807" s="36"/>
      <c r="F4807" s="36"/>
      <c r="G4807" s="36"/>
      <c r="H4807" s="36"/>
      <c r="I4807" s="36"/>
    </row>
    <row r="4808" spans="3:9">
      <c r="C4808" s="36"/>
      <c r="D4808" s="36"/>
      <c r="E4808" s="36"/>
      <c r="F4808" s="36"/>
      <c r="G4808" s="36"/>
      <c r="H4808" s="36"/>
      <c r="I4808" s="36"/>
    </row>
    <row r="4809" spans="3:9">
      <c r="C4809" s="36"/>
      <c r="D4809" s="36"/>
      <c r="E4809" s="36"/>
      <c r="F4809" s="36"/>
      <c r="G4809" s="36"/>
      <c r="H4809" s="36"/>
      <c r="I4809" s="36"/>
    </row>
    <row r="4810" spans="3:9">
      <c r="C4810" s="36"/>
      <c r="D4810" s="36"/>
      <c r="E4810" s="36"/>
      <c r="F4810" s="36"/>
      <c r="G4810" s="36"/>
      <c r="H4810" s="36"/>
      <c r="I4810" s="36"/>
    </row>
    <row r="4811" spans="3:9">
      <c r="C4811" s="36"/>
      <c r="D4811" s="36"/>
      <c r="E4811" s="36"/>
      <c r="F4811" s="36"/>
      <c r="G4811" s="36"/>
      <c r="H4811" s="36"/>
      <c r="I4811" s="36"/>
    </row>
    <row r="4813" spans="2:9">
      <c r="B4813" s="35" t="s">
        <v>2066</v>
      </c>
      <c r="C4813" s="36"/>
      <c r="D4813" s="36"/>
      <c r="E4813" s="36"/>
      <c r="F4813" s="36"/>
      <c r="G4813" s="36"/>
      <c r="H4813" s="36"/>
      <c r="I4813" s="36"/>
    </row>
    <row r="4814" spans="3:9">
      <c r="C4814" s="36"/>
      <c r="D4814" s="36"/>
      <c r="E4814" s="36"/>
      <c r="F4814" s="36"/>
      <c r="G4814" s="36"/>
      <c r="H4814" s="36"/>
      <c r="I4814" s="36"/>
    </row>
    <row r="4815" spans="3:9">
      <c r="C4815" s="36"/>
      <c r="D4815" s="36"/>
      <c r="E4815" s="36"/>
      <c r="F4815" s="36"/>
      <c r="G4815" s="36"/>
      <c r="H4815" s="36"/>
      <c r="I4815" s="36"/>
    </row>
    <row r="4816" spans="3:9">
      <c r="C4816" s="36"/>
      <c r="D4816" s="36"/>
      <c r="E4816" s="36"/>
      <c r="F4816" s="36"/>
      <c r="G4816" s="36"/>
      <c r="H4816" s="36"/>
      <c r="I4816" s="36"/>
    </row>
    <row r="4817" spans="3:9">
      <c r="C4817" s="36"/>
      <c r="D4817" s="36"/>
      <c r="E4817" s="36"/>
      <c r="F4817" s="36"/>
      <c r="G4817" s="36"/>
      <c r="H4817" s="36"/>
      <c r="I4817" s="36"/>
    </row>
    <row r="4818" spans="3:9">
      <c r="C4818" s="36"/>
      <c r="D4818" s="36"/>
      <c r="E4818" s="36"/>
      <c r="F4818" s="36"/>
      <c r="G4818" s="36"/>
      <c r="H4818" s="36"/>
      <c r="I4818" s="36"/>
    </row>
    <row r="4819" spans="3:9">
      <c r="C4819" s="36"/>
      <c r="D4819" s="36"/>
      <c r="E4819" s="36"/>
      <c r="F4819" s="36"/>
      <c r="G4819" s="36"/>
      <c r="H4819" s="36"/>
      <c r="I4819" s="36"/>
    </row>
    <row r="4820" spans="3:9">
      <c r="C4820" s="36"/>
      <c r="D4820" s="36"/>
      <c r="E4820" s="36"/>
      <c r="F4820" s="36"/>
      <c r="G4820" s="36"/>
      <c r="H4820" s="36"/>
      <c r="I4820" s="36"/>
    </row>
    <row r="4821" spans="3:9">
      <c r="C4821" s="36"/>
      <c r="D4821" s="36"/>
      <c r="E4821" s="36"/>
      <c r="F4821" s="36"/>
      <c r="G4821" s="36"/>
      <c r="H4821" s="36"/>
      <c r="I4821" s="36"/>
    </row>
    <row r="4822" spans="3:9">
      <c r="C4822" s="36"/>
      <c r="D4822" s="36"/>
      <c r="E4822" s="36"/>
      <c r="F4822" s="36"/>
      <c r="G4822" s="36"/>
      <c r="H4822" s="36"/>
      <c r="I4822" s="36"/>
    </row>
    <row r="4823" spans="3:9">
      <c r="C4823" s="36"/>
      <c r="D4823" s="36"/>
      <c r="E4823" s="36"/>
      <c r="F4823" s="36"/>
      <c r="G4823" s="36"/>
      <c r="H4823" s="36"/>
      <c r="I4823" s="36"/>
    </row>
    <row r="4825" spans="2:9">
      <c r="B4825" s="35" t="s">
        <v>2068</v>
      </c>
      <c r="C4825" s="36"/>
      <c r="D4825" s="36"/>
      <c r="E4825" s="36"/>
      <c r="F4825" s="36"/>
      <c r="G4825" s="36"/>
      <c r="H4825" s="36"/>
      <c r="I4825" s="36"/>
    </row>
    <row r="4826" spans="3:9">
      <c r="C4826" s="36"/>
      <c r="D4826" s="36"/>
      <c r="E4826" s="36"/>
      <c r="F4826" s="36"/>
      <c r="G4826" s="36"/>
      <c r="H4826" s="36"/>
      <c r="I4826" s="36"/>
    </row>
    <row r="4827" spans="3:9">
      <c r="C4827" s="36"/>
      <c r="D4827" s="36"/>
      <c r="E4827" s="36"/>
      <c r="F4827" s="36"/>
      <c r="G4827" s="36"/>
      <c r="H4827" s="36"/>
      <c r="I4827" s="36"/>
    </row>
    <row r="4828" spans="3:9">
      <c r="C4828" s="36"/>
      <c r="D4828" s="36"/>
      <c r="E4828" s="36"/>
      <c r="F4828" s="36"/>
      <c r="G4828" s="36"/>
      <c r="H4828" s="36"/>
      <c r="I4828" s="36"/>
    </row>
    <row r="4829" spans="3:9">
      <c r="C4829" s="36"/>
      <c r="D4829" s="36"/>
      <c r="E4829" s="36"/>
      <c r="F4829" s="36"/>
      <c r="G4829" s="36"/>
      <c r="H4829" s="36"/>
      <c r="I4829" s="36"/>
    </row>
    <row r="4830" spans="3:9">
      <c r="C4830" s="36"/>
      <c r="D4830" s="36"/>
      <c r="E4830" s="36"/>
      <c r="F4830" s="36"/>
      <c r="G4830" s="36"/>
      <c r="H4830" s="36"/>
      <c r="I4830" s="36"/>
    </row>
    <row r="4831" spans="3:9">
      <c r="C4831" s="36"/>
      <c r="D4831" s="36"/>
      <c r="E4831" s="36"/>
      <c r="F4831" s="36"/>
      <c r="G4831" s="36"/>
      <c r="H4831" s="36"/>
      <c r="I4831" s="36"/>
    </row>
    <row r="4832" spans="3:9">
      <c r="C4832" s="36"/>
      <c r="D4832" s="36"/>
      <c r="E4832" s="36"/>
      <c r="F4832" s="36"/>
      <c r="G4832" s="36"/>
      <c r="H4832" s="36"/>
      <c r="I4832" s="36"/>
    </row>
    <row r="4833" spans="3:9">
      <c r="C4833" s="36"/>
      <c r="D4833" s="36"/>
      <c r="E4833" s="36"/>
      <c r="F4833" s="36"/>
      <c r="G4833" s="36"/>
      <c r="H4833" s="36"/>
      <c r="I4833" s="36"/>
    </row>
    <row r="4834" spans="3:9">
      <c r="C4834" s="36"/>
      <c r="D4834" s="36"/>
      <c r="E4834" s="36"/>
      <c r="F4834" s="36"/>
      <c r="G4834" s="36"/>
      <c r="H4834" s="36"/>
      <c r="I4834" s="36"/>
    </row>
    <row r="4835" spans="3:9">
      <c r="C4835" s="36"/>
      <c r="D4835" s="36"/>
      <c r="E4835" s="36"/>
      <c r="F4835" s="36"/>
      <c r="G4835" s="36"/>
      <c r="H4835" s="36"/>
      <c r="I4835" s="36"/>
    </row>
    <row r="4837" spans="2:9">
      <c r="B4837" s="35" t="s">
        <v>2072</v>
      </c>
      <c r="C4837" s="36"/>
      <c r="D4837" s="36"/>
      <c r="E4837" s="36"/>
      <c r="F4837" s="36"/>
      <c r="G4837" s="36"/>
      <c r="H4837" s="36"/>
      <c r="I4837" s="36"/>
    </row>
    <row r="4838" spans="3:9">
      <c r="C4838" s="36"/>
      <c r="D4838" s="36"/>
      <c r="E4838" s="36"/>
      <c r="F4838" s="36"/>
      <c r="G4838" s="36"/>
      <c r="H4838" s="36"/>
      <c r="I4838" s="36"/>
    </row>
    <row r="4839" spans="3:9">
      <c r="C4839" s="36"/>
      <c r="D4839" s="36"/>
      <c r="E4839" s="36"/>
      <c r="F4839" s="36"/>
      <c r="G4839" s="36"/>
      <c r="H4839" s="36"/>
      <c r="I4839" s="36"/>
    </row>
    <row r="4840" spans="3:9">
      <c r="C4840" s="36"/>
      <c r="D4840" s="36"/>
      <c r="E4840" s="36"/>
      <c r="F4840" s="36"/>
      <c r="G4840" s="36"/>
      <c r="H4840" s="36"/>
      <c r="I4840" s="36"/>
    </row>
    <row r="4841" spans="3:9">
      <c r="C4841" s="36"/>
      <c r="D4841" s="36"/>
      <c r="E4841" s="36"/>
      <c r="F4841" s="36"/>
      <c r="G4841" s="36"/>
      <c r="H4841" s="36"/>
      <c r="I4841" s="36"/>
    </row>
    <row r="4842" spans="3:9">
      <c r="C4842" s="36"/>
      <c r="D4842" s="36"/>
      <c r="E4842" s="36"/>
      <c r="F4842" s="36"/>
      <c r="G4842" s="36"/>
      <c r="H4842" s="36"/>
      <c r="I4842" s="36"/>
    </row>
    <row r="4843" spans="3:9">
      <c r="C4843" s="36"/>
      <c r="D4843" s="36"/>
      <c r="E4843" s="36"/>
      <c r="F4843" s="36"/>
      <c r="G4843" s="36"/>
      <c r="H4843" s="36"/>
      <c r="I4843" s="36"/>
    </row>
    <row r="4844" spans="3:9">
      <c r="C4844" s="36"/>
      <c r="D4844" s="36"/>
      <c r="E4844" s="36"/>
      <c r="F4844" s="36"/>
      <c r="G4844" s="36"/>
      <c r="H4844" s="36"/>
      <c r="I4844" s="36"/>
    </row>
    <row r="4845" spans="3:9">
      <c r="C4845" s="36"/>
      <c r="D4845" s="36"/>
      <c r="E4845" s="36"/>
      <c r="F4845" s="36"/>
      <c r="G4845" s="36"/>
      <c r="H4845" s="36"/>
      <c r="I4845" s="36"/>
    </row>
    <row r="4846" spans="3:9">
      <c r="C4846" s="36"/>
      <c r="D4846" s="36"/>
      <c r="E4846" s="36"/>
      <c r="F4846" s="36"/>
      <c r="G4846" s="36"/>
      <c r="H4846" s="36"/>
      <c r="I4846" s="36"/>
    </row>
    <row r="4847" spans="3:9">
      <c r="C4847" s="36"/>
      <c r="D4847" s="36"/>
      <c r="E4847" s="36"/>
      <c r="F4847" s="36"/>
      <c r="G4847" s="36"/>
      <c r="H4847" s="36"/>
      <c r="I4847" s="36"/>
    </row>
    <row r="4849" spans="2:9">
      <c r="B4849" s="35" t="s">
        <v>2075</v>
      </c>
      <c r="C4849" s="36"/>
      <c r="D4849" s="36"/>
      <c r="E4849" s="36"/>
      <c r="F4849" s="36"/>
      <c r="G4849" s="36"/>
      <c r="H4849" s="36"/>
      <c r="I4849" s="36"/>
    </row>
    <row r="4850" spans="3:9">
      <c r="C4850" s="36"/>
      <c r="D4850" s="36"/>
      <c r="E4850" s="36"/>
      <c r="F4850" s="36"/>
      <c r="G4850" s="36"/>
      <c r="H4850" s="36"/>
      <c r="I4850" s="36"/>
    </row>
    <row r="4851" spans="3:9">
      <c r="C4851" s="36"/>
      <c r="D4851" s="36"/>
      <c r="E4851" s="36"/>
      <c r="F4851" s="36"/>
      <c r="G4851" s="36"/>
      <c r="H4851" s="36"/>
      <c r="I4851" s="36"/>
    </row>
    <row r="4852" spans="3:9">
      <c r="C4852" s="36"/>
      <c r="D4852" s="36"/>
      <c r="E4852" s="36"/>
      <c r="F4852" s="36"/>
      <c r="G4852" s="36"/>
      <c r="H4852" s="36"/>
      <c r="I4852" s="36"/>
    </row>
    <row r="4853" spans="3:9">
      <c r="C4853" s="36"/>
      <c r="D4853" s="36"/>
      <c r="E4853" s="36"/>
      <c r="F4853" s="36"/>
      <c r="G4853" s="36"/>
      <c r="H4853" s="36"/>
      <c r="I4853" s="36"/>
    </row>
    <row r="4854" spans="3:9">
      <c r="C4854" s="36"/>
      <c r="D4854" s="36"/>
      <c r="E4854" s="36"/>
      <c r="F4854" s="36"/>
      <c r="G4854" s="36"/>
      <c r="H4854" s="36"/>
      <c r="I4854" s="36"/>
    </row>
    <row r="4855" spans="3:9">
      <c r="C4855" s="36"/>
      <c r="D4855" s="36"/>
      <c r="E4855" s="36"/>
      <c r="F4855" s="36"/>
      <c r="G4855" s="36"/>
      <c r="H4855" s="36"/>
      <c r="I4855" s="36"/>
    </row>
    <row r="4856" spans="3:9">
      <c r="C4856" s="36"/>
      <c r="D4856" s="36"/>
      <c r="E4856" s="36"/>
      <c r="F4856" s="36"/>
      <c r="G4856" s="36"/>
      <c r="H4856" s="36"/>
      <c r="I4856" s="36"/>
    </row>
    <row r="4857" spans="3:9">
      <c r="C4857" s="36"/>
      <c r="D4857" s="36"/>
      <c r="E4857" s="36"/>
      <c r="F4857" s="36"/>
      <c r="G4857" s="36"/>
      <c r="H4857" s="36"/>
      <c r="I4857" s="36"/>
    </row>
    <row r="4858" spans="3:9">
      <c r="C4858" s="36"/>
      <c r="D4858" s="36"/>
      <c r="E4858" s="36"/>
      <c r="F4858" s="36"/>
      <c r="G4858" s="36"/>
      <c r="H4858" s="36"/>
      <c r="I4858" s="36"/>
    </row>
    <row r="4859" spans="3:9">
      <c r="C4859" s="36"/>
      <c r="D4859" s="36"/>
      <c r="E4859" s="36"/>
      <c r="F4859" s="36"/>
      <c r="G4859" s="36"/>
      <c r="H4859" s="36"/>
      <c r="I4859" s="36"/>
    </row>
    <row r="4861" spans="2:9">
      <c r="B4861" s="35" t="s">
        <v>2081</v>
      </c>
      <c r="C4861" s="36"/>
      <c r="D4861" s="36"/>
      <c r="E4861" s="36"/>
      <c r="F4861" s="36"/>
      <c r="G4861" s="36"/>
      <c r="H4861" s="36"/>
      <c r="I4861" s="36"/>
    </row>
    <row r="4862" spans="3:9">
      <c r="C4862" s="36"/>
      <c r="D4862" s="36"/>
      <c r="E4862" s="36"/>
      <c r="F4862" s="36"/>
      <c r="G4862" s="36"/>
      <c r="H4862" s="36"/>
      <c r="I4862" s="36"/>
    </row>
    <row r="4863" spans="3:9">
      <c r="C4863" s="36"/>
      <c r="D4863" s="36"/>
      <c r="E4863" s="36"/>
      <c r="F4863" s="36"/>
      <c r="G4863" s="36"/>
      <c r="H4863" s="36"/>
      <c r="I4863" s="36"/>
    </row>
    <row r="4864" spans="3:9">
      <c r="C4864" s="36"/>
      <c r="D4864" s="36"/>
      <c r="E4864" s="36"/>
      <c r="F4864" s="36"/>
      <c r="G4864" s="36"/>
      <c r="H4864" s="36"/>
      <c r="I4864" s="36"/>
    </row>
    <row r="4865" spans="3:9">
      <c r="C4865" s="36"/>
      <c r="D4865" s="36"/>
      <c r="E4865" s="36"/>
      <c r="F4865" s="36"/>
      <c r="G4865" s="36"/>
      <c r="H4865" s="36"/>
      <c r="I4865" s="36"/>
    </row>
    <row r="4866" spans="3:9">
      <c r="C4866" s="36"/>
      <c r="D4866" s="36"/>
      <c r="E4866" s="36"/>
      <c r="F4866" s="36"/>
      <c r="G4866" s="36"/>
      <c r="H4866" s="36"/>
      <c r="I4866" s="36"/>
    </row>
    <row r="4867" spans="3:9">
      <c r="C4867" s="36"/>
      <c r="D4867" s="36"/>
      <c r="E4867" s="36"/>
      <c r="F4867" s="36"/>
      <c r="G4867" s="36"/>
      <c r="H4867" s="36"/>
      <c r="I4867" s="36"/>
    </row>
    <row r="4868" spans="3:9">
      <c r="C4868" s="36"/>
      <c r="D4868" s="36"/>
      <c r="E4868" s="36"/>
      <c r="F4868" s="36"/>
      <c r="G4868" s="36"/>
      <c r="H4868" s="36"/>
      <c r="I4868" s="36"/>
    </row>
    <row r="4869" spans="3:9">
      <c r="C4869" s="36"/>
      <c r="D4869" s="36"/>
      <c r="E4869" s="36"/>
      <c r="F4869" s="36"/>
      <c r="G4869" s="36"/>
      <c r="H4869" s="36"/>
      <c r="I4869" s="36"/>
    </row>
    <row r="4870" spans="3:9">
      <c r="C4870" s="36"/>
      <c r="D4870" s="36"/>
      <c r="E4870" s="36"/>
      <c r="F4870" s="36"/>
      <c r="G4870" s="36"/>
      <c r="H4870" s="36"/>
      <c r="I4870" s="36"/>
    </row>
    <row r="4871" spans="3:9">
      <c r="C4871" s="36"/>
      <c r="D4871" s="36"/>
      <c r="E4871" s="36"/>
      <c r="F4871" s="36"/>
      <c r="G4871" s="36"/>
      <c r="H4871" s="36"/>
      <c r="I4871" s="36"/>
    </row>
    <row r="4873" spans="2:9">
      <c r="B4873" s="35" t="s">
        <v>2085</v>
      </c>
      <c r="C4873" s="36" t="str">
        <f t="shared" ref="C4873" si="37">_xlfn.DISPIMG("图片 568",1)</f>
        <v>=DISPIMG("图片 568",1)</v>
      </c>
      <c r="D4873" s="36"/>
      <c r="E4873" s="36"/>
      <c r="F4873" s="36"/>
      <c r="G4873" s="36"/>
      <c r="H4873" s="36"/>
      <c r="I4873" s="36"/>
    </row>
    <row r="4874" spans="3:9">
      <c r="C4874" s="36"/>
      <c r="D4874" s="36"/>
      <c r="E4874" s="36"/>
      <c r="F4874" s="36"/>
      <c r="G4874" s="36"/>
      <c r="H4874" s="36"/>
      <c r="I4874" s="36"/>
    </row>
    <row r="4875" spans="3:9">
      <c r="C4875" s="36"/>
      <c r="D4875" s="36"/>
      <c r="E4875" s="36"/>
      <c r="F4875" s="36"/>
      <c r="G4875" s="36"/>
      <c r="H4875" s="36"/>
      <c r="I4875" s="36"/>
    </row>
    <row r="4876" spans="3:9">
      <c r="C4876" s="36"/>
      <c r="D4876" s="36"/>
      <c r="E4876" s="36"/>
      <c r="F4876" s="36"/>
      <c r="G4876" s="36"/>
      <c r="H4876" s="36"/>
      <c r="I4876" s="36"/>
    </row>
    <row r="4877" spans="3:9">
      <c r="C4877" s="36"/>
      <c r="D4877" s="36"/>
      <c r="E4877" s="36"/>
      <c r="F4877" s="36"/>
      <c r="G4877" s="36"/>
      <c r="H4877" s="36"/>
      <c r="I4877" s="36"/>
    </row>
    <row r="4878" spans="3:9">
      <c r="C4878" s="36"/>
      <c r="D4878" s="36"/>
      <c r="E4878" s="36"/>
      <c r="F4878" s="36"/>
      <c r="G4878" s="36"/>
      <c r="H4878" s="36"/>
      <c r="I4878" s="36"/>
    </row>
    <row r="4879" spans="3:9">
      <c r="C4879" s="36"/>
      <c r="D4879" s="36"/>
      <c r="E4879" s="36"/>
      <c r="F4879" s="36"/>
      <c r="G4879" s="36"/>
      <c r="H4879" s="36"/>
      <c r="I4879" s="36"/>
    </row>
    <row r="4880" spans="3:9">
      <c r="C4880" s="36"/>
      <c r="D4880" s="36"/>
      <c r="E4880" s="36"/>
      <c r="F4880" s="36"/>
      <c r="G4880" s="36"/>
      <c r="H4880" s="36"/>
      <c r="I4880" s="36"/>
    </row>
    <row r="4881" spans="3:9">
      <c r="C4881" s="36"/>
      <c r="D4881" s="36"/>
      <c r="E4881" s="36"/>
      <c r="F4881" s="36"/>
      <c r="G4881" s="36"/>
      <c r="H4881" s="36"/>
      <c r="I4881" s="36"/>
    </row>
    <row r="4882" spans="3:9">
      <c r="C4882" s="36"/>
      <c r="D4882" s="36"/>
      <c r="E4882" s="36"/>
      <c r="F4882" s="36"/>
      <c r="G4882" s="36"/>
      <c r="H4882" s="36"/>
      <c r="I4882" s="36"/>
    </row>
    <row r="4883" spans="3:9">
      <c r="C4883" s="36"/>
      <c r="D4883" s="36"/>
      <c r="E4883" s="36"/>
      <c r="F4883" s="36"/>
      <c r="G4883" s="36"/>
      <c r="H4883" s="36"/>
      <c r="I4883" s="36"/>
    </row>
    <row r="4885" spans="2:9">
      <c r="B4885" s="35" t="s">
        <v>2089</v>
      </c>
      <c r="C4885" s="36"/>
      <c r="D4885" s="36"/>
      <c r="E4885" s="36"/>
      <c r="F4885" s="36"/>
      <c r="G4885" s="36"/>
      <c r="H4885" s="36"/>
      <c r="I4885" s="36"/>
    </row>
    <row r="4886" spans="3:9">
      <c r="C4886" s="36"/>
      <c r="D4886" s="36"/>
      <c r="E4886" s="36"/>
      <c r="F4886" s="36"/>
      <c r="G4886" s="36"/>
      <c r="H4886" s="36"/>
      <c r="I4886" s="36"/>
    </row>
    <row r="4887" spans="3:9">
      <c r="C4887" s="36"/>
      <c r="D4887" s="36"/>
      <c r="E4887" s="36"/>
      <c r="F4887" s="36"/>
      <c r="G4887" s="36"/>
      <c r="H4887" s="36"/>
      <c r="I4887" s="36"/>
    </row>
    <row r="4888" spans="3:9">
      <c r="C4888" s="36"/>
      <c r="D4888" s="36"/>
      <c r="E4888" s="36"/>
      <c r="F4888" s="36"/>
      <c r="G4888" s="36"/>
      <c r="H4888" s="36"/>
      <c r="I4888" s="36"/>
    </row>
    <row r="4889" spans="3:9">
      <c r="C4889" s="36"/>
      <c r="D4889" s="36"/>
      <c r="E4889" s="36"/>
      <c r="F4889" s="36"/>
      <c r="G4889" s="36"/>
      <c r="H4889" s="36"/>
      <c r="I4889" s="36"/>
    </row>
    <row r="4890" spans="3:9">
      <c r="C4890" s="36"/>
      <c r="D4890" s="36"/>
      <c r="E4890" s="36"/>
      <c r="F4890" s="36"/>
      <c r="G4890" s="36"/>
      <c r="H4890" s="36"/>
      <c r="I4890" s="36"/>
    </row>
    <row r="4891" spans="3:9">
      <c r="C4891" s="36"/>
      <c r="D4891" s="36"/>
      <c r="E4891" s="36"/>
      <c r="F4891" s="36"/>
      <c r="G4891" s="36"/>
      <c r="H4891" s="36"/>
      <c r="I4891" s="36"/>
    </row>
    <row r="4892" spans="3:9">
      <c r="C4892" s="36"/>
      <c r="D4892" s="36"/>
      <c r="E4892" s="36"/>
      <c r="F4892" s="36"/>
      <c r="G4892" s="36"/>
      <c r="H4892" s="36"/>
      <c r="I4892" s="36"/>
    </row>
    <row r="4893" spans="3:9">
      <c r="C4893" s="36"/>
      <c r="D4893" s="36"/>
      <c r="E4893" s="36"/>
      <c r="F4893" s="36"/>
      <c r="G4893" s="36"/>
      <c r="H4893" s="36"/>
      <c r="I4893" s="36"/>
    </row>
    <row r="4894" spans="3:9">
      <c r="C4894" s="36"/>
      <c r="D4894" s="36"/>
      <c r="E4894" s="36"/>
      <c r="F4894" s="36"/>
      <c r="G4894" s="36"/>
      <c r="H4894" s="36"/>
      <c r="I4894" s="36"/>
    </row>
    <row r="4895" spans="3:9">
      <c r="C4895" s="36"/>
      <c r="D4895" s="36"/>
      <c r="E4895" s="36"/>
      <c r="F4895" s="36"/>
      <c r="G4895" s="36"/>
      <c r="H4895" s="36"/>
      <c r="I4895" s="36"/>
    </row>
    <row r="4897" spans="2:9">
      <c r="B4897" s="35" t="s">
        <v>2092</v>
      </c>
      <c r="C4897" s="36"/>
      <c r="D4897" s="36"/>
      <c r="E4897" s="36"/>
      <c r="F4897" s="36"/>
      <c r="G4897" s="36"/>
      <c r="H4897" s="36"/>
      <c r="I4897" s="36"/>
    </row>
    <row r="4898" spans="3:9">
      <c r="C4898" s="36"/>
      <c r="D4898" s="36"/>
      <c r="E4898" s="36"/>
      <c r="F4898" s="36"/>
      <c r="G4898" s="36"/>
      <c r="H4898" s="36"/>
      <c r="I4898" s="36"/>
    </row>
    <row r="4899" spans="3:9">
      <c r="C4899" s="36"/>
      <c r="D4899" s="36"/>
      <c r="E4899" s="36"/>
      <c r="F4899" s="36"/>
      <c r="G4899" s="36"/>
      <c r="H4899" s="36"/>
      <c r="I4899" s="36"/>
    </row>
    <row r="4900" spans="3:9">
      <c r="C4900" s="36"/>
      <c r="D4900" s="36"/>
      <c r="E4900" s="36"/>
      <c r="F4900" s="36"/>
      <c r="G4900" s="36"/>
      <c r="H4900" s="36"/>
      <c r="I4900" s="36"/>
    </row>
    <row r="4901" spans="3:9">
      <c r="C4901" s="36"/>
      <c r="D4901" s="36"/>
      <c r="E4901" s="36"/>
      <c r="F4901" s="36"/>
      <c r="G4901" s="36"/>
      <c r="H4901" s="36"/>
      <c r="I4901" s="36"/>
    </row>
    <row r="4902" spans="3:9">
      <c r="C4902" s="36"/>
      <c r="D4902" s="36"/>
      <c r="E4902" s="36"/>
      <c r="F4902" s="36"/>
      <c r="G4902" s="36"/>
      <c r="H4902" s="36"/>
      <c r="I4902" s="36"/>
    </row>
    <row r="4903" spans="3:9">
      <c r="C4903" s="36"/>
      <c r="D4903" s="36"/>
      <c r="E4903" s="36"/>
      <c r="F4903" s="36"/>
      <c r="G4903" s="36"/>
      <c r="H4903" s="36"/>
      <c r="I4903" s="36"/>
    </row>
    <row r="4904" spans="3:9">
      <c r="C4904" s="36"/>
      <c r="D4904" s="36"/>
      <c r="E4904" s="36"/>
      <c r="F4904" s="36"/>
      <c r="G4904" s="36"/>
      <c r="H4904" s="36"/>
      <c r="I4904" s="36"/>
    </row>
    <row r="4905" spans="3:9">
      <c r="C4905" s="36"/>
      <c r="D4905" s="36"/>
      <c r="E4905" s="36"/>
      <c r="F4905" s="36"/>
      <c r="G4905" s="36"/>
      <c r="H4905" s="36"/>
      <c r="I4905" s="36"/>
    </row>
    <row r="4906" spans="3:9">
      <c r="C4906" s="36"/>
      <c r="D4906" s="36"/>
      <c r="E4906" s="36"/>
      <c r="F4906" s="36"/>
      <c r="G4906" s="36"/>
      <c r="H4906" s="36"/>
      <c r="I4906" s="36"/>
    </row>
    <row r="4907" spans="3:9">
      <c r="C4907" s="36"/>
      <c r="D4907" s="36"/>
      <c r="E4907" s="36"/>
      <c r="F4907" s="36"/>
      <c r="G4907" s="36"/>
      <c r="H4907" s="36"/>
      <c r="I4907" s="36"/>
    </row>
    <row r="4909" spans="2:9">
      <c r="B4909" s="35" t="s">
        <v>2096</v>
      </c>
      <c r="C4909" s="36"/>
      <c r="D4909" s="36"/>
      <c r="E4909" s="36"/>
      <c r="F4909" s="36"/>
      <c r="G4909" s="36"/>
      <c r="H4909" s="36"/>
      <c r="I4909" s="36"/>
    </row>
    <row r="4910" spans="3:9">
      <c r="C4910" s="36"/>
      <c r="D4910" s="36"/>
      <c r="E4910" s="36"/>
      <c r="F4910" s="36"/>
      <c r="G4910" s="36"/>
      <c r="H4910" s="36"/>
      <c r="I4910" s="36"/>
    </row>
    <row r="4911" spans="3:9">
      <c r="C4911" s="36"/>
      <c r="D4911" s="36"/>
      <c r="E4911" s="36"/>
      <c r="F4911" s="36"/>
      <c r="G4911" s="36"/>
      <c r="H4911" s="36"/>
      <c r="I4911" s="36"/>
    </row>
    <row r="4912" spans="3:9">
      <c r="C4912" s="36"/>
      <c r="D4912" s="36"/>
      <c r="E4912" s="36"/>
      <c r="F4912" s="36"/>
      <c r="G4912" s="36"/>
      <c r="H4912" s="36"/>
      <c r="I4912" s="36"/>
    </row>
    <row r="4913" spans="3:9">
      <c r="C4913" s="36"/>
      <c r="D4913" s="36"/>
      <c r="E4913" s="36"/>
      <c r="F4913" s="36"/>
      <c r="G4913" s="36"/>
      <c r="H4913" s="36"/>
      <c r="I4913" s="36"/>
    </row>
    <row r="4914" spans="3:9">
      <c r="C4914" s="36"/>
      <c r="D4914" s="36"/>
      <c r="E4914" s="36"/>
      <c r="F4914" s="36"/>
      <c r="G4914" s="36"/>
      <c r="H4914" s="36"/>
      <c r="I4914" s="36"/>
    </row>
    <row r="4915" spans="3:9">
      <c r="C4915" s="36"/>
      <c r="D4915" s="36"/>
      <c r="E4915" s="36"/>
      <c r="F4915" s="36"/>
      <c r="G4915" s="36"/>
      <c r="H4915" s="36"/>
      <c r="I4915" s="36"/>
    </row>
    <row r="4916" spans="3:9">
      <c r="C4916" s="36"/>
      <c r="D4916" s="36"/>
      <c r="E4916" s="36"/>
      <c r="F4916" s="36"/>
      <c r="G4916" s="36"/>
      <c r="H4916" s="36"/>
      <c r="I4916" s="36"/>
    </row>
    <row r="4917" spans="3:9">
      <c r="C4917" s="36"/>
      <c r="D4917" s="36"/>
      <c r="E4917" s="36"/>
      <c r="F4917" s="36"/>
      <c r="G4917" s="36"/>
      <c r="H4917" s="36"/>
      <c r="I4917" s="36"/>
    </row>
    <row r="4918" spans="3:9">
      <c r="C4918" s="36"/>
      <c r="D4918" s="36"/>
      <c r="E4918" s="36"/>
      <c r="F4918" s="36"/>
      <c r="G4918" s="36"/>
      <c r="H4918" s="36"/>
      <c r="I4918" s="36"/>
    </row>
    <row r="4919" spans="3:9">
      <c r="C4919" s="36"/>
      <c r="D4919" s="36"/>
      <c r="E4919" s="36"/>
      <c r="F4919" s="36"/>
      <c r="G4919" s="36"/>
      <c r="H4919" s="36"/>
      <c r="I4919" s="36"/>
    </row>
    <row r="4921" spans="2:9">
      <c r="B4921" s="35" t="s">
        <v>2100</v>
      </c>
      <c r="C4921" s="36"/>
      <c r="D4921" s="36"/>
      <c r="E4921" s="36"/>
      <c r="F4921" s="36"/>
      <c r="G4921" s="36"/>
      <c r="H4921" s="36"/>
      <c r="I4921" s="36"/>
    </row>
    <row r="4922" spans="3:9">
      <c r="C4922" s="36"/>
      <c r="D4922" s="36"/>
      <c r="E4922" s="36"/>
      <c r="F4922" s="36"/>
      <c r="G4922" s="36"/>
      <c r="H4922" s="36"/>
      <c r="I4922" s="36"/>
    </row>
    <row r="4923" spans="3:9">
      <c r="C4923" s="36"/>
      <c r="D4923" s="36"/>
      <c r="E4923" s="36"/>
      <c r="F4923" s="36"/>
      <c r="G4923" s="36"/>
      <c r="H4923" s="36"/>
      <c r="I4923" s="36"/>
    </row>
    <row r="4924" spans="3:9">
      <c r="C4924" s="36"/>
      <c r="D4924" s="36"/>
      <c r="E4924" s="36"/>
      <c r="F4924" s="36"/>
      <c r="G4924" s="36"/>
      <c r="H4924" s="36"/>
      <c r="I4924" s="36"/>
    </row>
    <row r="4925" spans="3:9">
      <c r="C4925" s="36"/>
      <c r="D4925" s="36"/>
      <c r="E4925" s="36"/>
      <c r="F4925" s="36"/>
      <c r="G4925" s="36"/>
      <c r="H4925" s="36"/>
      <c r="I4925" s="36"/>
    </row>
    <row r="4926" spans="3:9">
      <c r="C4926" s="36"/>
      <c r="D4926" s="36"/>
      <c r="E4926" s="36"/>
      <c r="F4926" s="36"/>
      <c r="G4926" s="36"/>
      <c r="H4926" s="36"/>
      <c r="I4926" s="36"/>
    </row>
    <row r="4927" spans="3:9">
      <c r="C4927" s="36"/>
      <c r="D4927" s="36"/>
      <c r="E4927" s="36"/>
      <c r="F4927" s="36"/>
      <c r="G4927" s="36"/>
      <c r="H4927" s="36"/>
      <c r="I4927" s="36"/>
    </row>
    <row r="4928" spans="3:9">
      <c r="C4928" s="36"/>
      <c r="D4928" s="36"/>
      <c r="E4928" s="36"/>
      <c r="F4928" s="36"/>
      <c r="G4928" s="36"/>
      <c r="H4928" s="36"/>
      <c r="I4928" s="36"/>
    </row>
    <row r="4929" spans="3:9">
      <c r="C4929" s="36"/>
      <c r="D4929" s="36"/>
      <c r="E4929" s="36"/>
      <c r="F4929" s="36"/>
      <c r="G4929" s="36"/>
      <c r="H4929" s="36"/>
      <c r="I4929" s="36"/>
    </row>
    <row r="4930" spans="3:9">
      <c r="C4930" s="36"/>
      <c r="D4930" s="36"/>
      <c r="E4930" s="36"/>
      <c r="F4930" s="36"/>
      <c r="G4930" s="36"/>
      <c r="H4930" s="36"/>
      <c r="I4930" s="36"/>
    </row>
    <row r="4931" spans="3:9">
      <c r="C4931" s="36"/>
      <c r="D4931" s="36"/>
      <c r="E4931" s="36"/>
      <c r="F4931" s="36"/>
      <c r="G4931" s="36"/>
      <c r="H4931" s="36"/>
      <c r="I4931" s="36"/>
    </row>
    <row r="4933" spans="2:9">
      <c r="B4933" s="35" t="s">
        <v>2105</v>
      </c>
      <c r="C4933" s="36"/>
      <c r="D4933" s="36"/>
      <c r="E4933" s="36"/>
      <c r="F4933" s="36"/>
      <c r="G4933" s="36"/>
      <c r="H4933" s="36"/>
      <c r="I4933" s="36"/>
    </row>
    <row r="4934" spans="3:9">
      <c r="C4934" s="36"/>
      <c r="D4934" s="36"/>
      <c r="E4934" s="36"/>
      <c r="F4934" s="36"/>
      <c r="G4934" s="36"/>
      <c r="H4934" s="36"/>
      <c r="I4934" s="36"/>
    </row>
    <row r="4935" spans="3:9">
      <c r="C4935" s="36"/>
      <c r="D4935" s="36"/>
      <c r="E4935" s="36"/>
      <c r="F4935" s="36"/>
      <c r="G4935" s="36"/>
      <c r="H4935" s="36"/>
      <c r="I4935" s="36"/>
    </row>
    <row r="4936" spans="3:9">
      <c r="C4936" s="36"/>
      <c r="D4936" s="36"/>
      <c r="E4936" s="36"/>
      <c r="F4936" s="36"/>
      <c r="G4936" s="36"/>
      <c r="H4936" s="36"/>
      <c r="I4936" s="36"/>
    </row>
    <row r="4937" spans="3:9">
      <c r="C4937" s="36"/>
      <c r="D4937" s="36"/>
      <c r="E4937" s="36"/>
      <c r="F4937" s="36"/>
      <c r="G4937" s="36"/>
      <c r="H4937" s="36"/>
      <c r="I4937" s="36"/>
    </row>
    <row r="4938" spans="3:9">
      <c r="C4938" s="36"/>
      <c r="D4938" s="36"/>
      <c r="E4938" s="36"/>
      <c r="F4938" s="36"/>
      <c r="G4938" s="36"/>
      <c r="H4938" s="36"/>
      <c r="I4938" s="36"/>
    </row>
    <row r="4939" spans="3:9">
      <c r="C4939" s="36"/>
      <c r="D4939" s="36"/>
      <c r="E4939" s="36"/>
      <c r="F4939" s="36"/>
      <c r="G4939" s="36"/>
      <c r="H4939" s="36"/>
      <c r="I4939" s="36"/>
    </row>
    <row r="4940" spans="3:9">
      <c r="C4940" s="36"/>
      <c r="D4940" s="36"/>
      <c r="E4940" s="36"/>
      <c r="F4940" s="36"/>
      <c r="G4940" s="36"/>
      <c r="H4940" s="36"/>
      <c r="I4940" s="36"/>
    </row>
    <row r="4941" spans="3:9">
      <c r="C4941" s="36"/>
      <c r="D4941" s="36"/>
      <c r="E4941" s="36"/>
      <c r="F4941" s="36"/>
      <c r="G4941" s="36"/>
      <c r="H4941" s="36"/>
      <c r="I4941" s="36"/>
    </row>
    <row r="4942" spans="3:9">
      <c r="C4942" s="36"/>
      <c r="D4942" s="36"/>
      <c r="E4942" s="36"/>
      <c r="F4942" s="36"/>
      <c r="G4942" s="36"/>
      <c r="H4942" s="36"/>
      <c r="I4942" s="36"/>
    </row>
    <row r="4943" spans="3:9">
      <c r="C4943" s="36"/>
      <c r="D4943" s="36"/>
      <c r="E4943" s="36"/>
      <c r="F4943" s="36"/>
      <c r="G4943" s="36"/>
      <c r="H4943" s="36"/>
      <c r="I4943" s="36"/>
    </row>
    <row r="4945" spans="2:9">
      <c r="B4945" s="35" t="s">
        <v>2110</v>
      </c>
      <c r="C4945" s="36"/>
      <c r="D4945" s="36"/>
      <c r="E4945" s="36"/>
      <c r="F4945" s="36"/>
      <c r="G4945" s="36"/>
      <c r="H4945" s="36"/>
      <c r="I4945" s="36"/>
    </row>
    <row r="4946" spans="3:9">
      <c r="C4946" s="36"/>
      <c r="D4946" s="36"/>
      <c r="E4946" s="36"/>
      <c r="F4946" s="36"/>
      <c r="G4946" s="36"/>
      <c r="H4946" s="36"/>
      <c r="I4946" s="36"/>
    </row>
    <row r="4947" spans="3:9">
      <c r="C4947" s="36"/>
      <c r="D4947" s="36"/>
      <c r="E4947" s="36"/>
      <c r="F4947" s="36"/>
      <c r="G4947" s="36"/>
      <c r="H4947" s="36"/>
      <c r="I4947" s="36"/>
    </row>
    <row r="4948" spans="3:9">
      <c r="C4948" s="36"/>
      <c r="D4948" s="36"/>
      <c r="E4948" s="36"/>
      <c r="F4948" s="36"/>
      <c r="G4948" s="36"/>
      <c r="H4948" s="36"/>
      <c r="I4948" s="36"/>
    </row>
    <row r="4949" spans="3:9">
      <c r="C4949" s="36"/>
      <c r="D4949" s="36"/>
      <c r="E4949" s="36"/>
      <c r="F4949" s="36"/>
      <c r="G4949" s="36"/>
      <c r="H4949" s="36"/>
      <c r="I4949" s="36"/>
    </row>
    <row r="4950" spans="3:9">
      <c r="C4950" s="36"/>
      <c r="D4950" s="36"/>
      <c r="E4950" s="36"/>
      <c r="F4950" s="36"/>
      <c r="G4950" s="36"/>
      <c r="H4950" s="36"/>
      <c r="I4950" s="36"/>
    </row>
    <row r="4951" spans="3:9">
      <c r="C4951" s="36"/>
      <c r="D4951" s="36"/>
      <c r="E4951" s="36"/>
      <c r="F4951" s="36"/>
      <c r="G4951" s="36"/>
      <c r="H4951" s="36"/>
      <c r="I4951" s="36"/>
    </row>
    <row r="4952" spans="3:9">
      <c r="C4952" s="36"/>
      <c r="D4952" s="36"/>
      <c r="E4952" s="36"/>
      <c r="F4952" s="36"/>
      <c r="G4952" s="36"/>
      <c r="H4952" s="36"/>
      <c r="I4952" s="36"/>
    </row>
    <row r="4953" spans="3:9">
      <c r="C4953" s="36"/>
      <c r="D4953" s="36"/>
      <c r="E4953" s="36"/>
      <c r="F4953" s="36"/>
      <c r="G4953" s="36"/>
      <c r="H4953" s="36"/>
      <c r="I4953" s="36"/>
    </row>
    <row r="4954" spans="3:9">
      <c r="C4954" s="36"/>
      <c r="D4954" s="36"/>
      <c r="E4954" s="36"/>
      <c r="F4954" s="36"/>
      <c r="G4954" s="36"/>
      <c r="H4954" s="36"/>
      <c r="I4954" s="36"/>
    </row>
    <row r="4955" spans="3:9">
      <c r="C4955" s="36"/>
      <c r="D4955" s="36"/>
      <c r="E4955" s="36"/>
      <c r="F4955" s="36"/>
      <c r="G4955" s="36"/>
      <c r="H4955" s="36"/>
      <c r="I4955" s="36"/>
    </row>
    <row r="4957" spans="2:9">
      <c r="B4957" s="35" t="s">
        <v>2117</v>
      </c>
      <c r="C4957" s="40"/>
      <c r="D4957" s="40"/>
      <c r="E4957" s="40"/>
      <c r="F4957" s="40"/>
      <c r="G4957" s="40"/>
      <c r="H4957" s="40"/>
      <c r="I4957" s="40"/>
    </row>
    <row r="4958" spans="3:9">
      <c r="C4958" s="40"/>
      <c r="D4958" s="40"/>
      <c r="E4958" s="40"/>
      <c r="F4958" s="40"/>
      <c r="G4958" s="40"/>
      <c r="H4958" s="40"/>
      <c r="I4958" s="40"/>
    </row>
    <row r="4959" spans="3:9">
      <c r="C4959" s="40"/>
      <c r="D4959" s="40"/>
      <c r="E4959" s="40"/>
      <c r="F4959" s="40"/>
      <c r="G4959" s="40"/>
      <c r="H4959" s="40"/>
      <c r="I4959" s="40"/>
    </row>
    <row r="4960" spans="3:9">
      <c r="C4960" s="40"/>
      <c r="D4960" s="40"/>
      <c r="E4960" s="40"/>
      <c r="F4960" s="40"/>
      <c r="G4960" s="40"/>
      <c r="H4960" s="40"/>
      <c r="I4960" s="40"/>
    </row>
    <row r="4961" spans="3:9">
      <c r="C4961" s="40"/>
      <c r="D4961" s="40"/>
      <c r="E4961" s="40"/>
      <c r="F4961" s="40"/>
      <c r="G4961" s="40"/>
      <c r="H4961" s="40"/>
      <c r="I4961" s="40"/>
    </row>
    <row r="4962" spans="3:9">
      <c r="C4962" s="40"/>
      <c r="D4962" s="40"/>
      <c r="E4962" s="40"/>
      <c r="F4962" s="40"/>
      <c r="G4962" s="40"/>
      <c r="H4962" s="40"/>
      <c r="I4962" s="40"/>
    </row>
    <row r="4963" spans="3:9">
      <c r="C4963" s="40"/>
      <c r="D4963" s="40"/>
      <c r="E4963" s="40"/>
      <c r="F4963" s="40"/>
      <c r="G4963" s="40"/>
      <c r="H4963" s="40"/>
      <c r="I4963" s="40"/>
    </row>
    <row r="4964" spans="3:9">
      <c r="C4964" s="40"/>
      <c r="D4964" s="40"/>
      <c r="E4964" s="40"/>
      <c r="F4964" s="40"/>
      <c r="G4964" s="40"/>
      <c r="H4964" s="40"/>
      <c r="I4964" s="40"/>
    </row>
    <row r="4965" spans="3:9">
      <c r="C4965" s="40"/>
      <c r="D4965" s="40"/>
      <c r="E4965" s="40"/>
      <c r="F4965" s="40"/>
      <c r="G4965" s="40"/>
      <c r="H4965" s="40"/>
      <c r="I4965" s="40"/>
    </row>
    <row r="4966" spans="3:9">
      <c r="C4966" s="40"/>
      <c r="D4966" s="40"/>
      <c r="E4966" s="40"/>
      <c r="F4966" s="40"/>
      <c r="G4966" s="40"/>
      <c r="H4966" s="40"/>
      <c r="I4966" s="40"/>
    </row>
    <row r="4967" spans="3:9">
      <c r="C4967" s="40"/>
      <c r="D4967" s="40"/>
      <c r="E4967" s="40"/>
      <c r="F4967" s="40"/>
      <c r="G4967" s="40"/>
      <c r="H4967" s="40"/>
      <c r="I4967" s="40"/>
    </row>
    <row r="4968" spans="3:9">
      <c r="C4968" s="41"/>
      <c r="D4968" s="41"/>
      <c r="E4968" s="41"/>
      <c r="F4968" s="41"/>
      <c r="G4968" s="41"/>
      <c r="H4968" s="41"/>
      <c r="I4968" s="41"/>
    </row>
    <row r="4969" spans="2:9">
      <c r="B4969" s="35" t="s">
        <v>2120</v>
      </c>
      <c r="C4969" s="40"/>
      <c r="D4969" s="40"/>
      <c r="E4969" s="40"/>
      <c r="F4969" s="40"/>
      <c r="G4969" s="40"/>
      <c r="H4969" s="40"/>
      <c r="I4969" s="40"/>
    </row>
    <row r="4970" spans="3:9">
      <c r="C4970" s="40"/>
      <c r="D4970" s="40"/>
      <c r="E4970" s="40"/>
      <c r="F4970" s="40"/>
      <c r="G4970" s="40"/>
      <c r="H4970" s="40"/>
      <c r="I4970" s="40"/>
    </row>
    <row r="4971" spans="3:9">
      <c r="C4971" s="40"/>
      <c r="D4971" s="40"/>
      <c r="E4971" s="40"/>
      <c r="F4971" s="40"/>
      <c r="G4971" s="40"/>
      <c r="H4971" s="40"/>
      <c r="I4971" s="40"/>
    </row>
    <row r="4972" spans="3:9">
      <c r="C4972" s="40"/>
      <c r="D4972" s="40"/>
      <c r="E4972" s="40"/>
      <c r="F4972" s="40"/>
      <c r="G4972" s="40"/>
      <c r="H4972" s="40"/>
      <c r="I4972" s="40"/>
    </row>
    <row r="4973" spans="3:9">
      <c r="C4973" s="40"/>
      <c r="D4973" s="40"/>
      <c r="E4973" s="40"/>
      <c r="F4973" s="40"/>
      <c r="G4973" s="40"/>
      <c r="H4973" s="40"/>
      <c r="I4973" s="40"/>
    </row>
    <row r="4974" spans="3:9">
      <c r="C4974" s="40"/>
      <c r="D4974" s="40"/>
      <c r="E4974" s="40"/>
      <c r="F4974" s="40"/>
      <c r="G4974" s="40"/>
      <c r="H4974" s="40"/>
      <c r="I4974" s="40"/>
    </row>
    <row r="4975" spans="3:9">
      <c r="C4975" s="40"/>
      <c r="D4975" s="40"/>
      <c r="E4975" s="40"/>
      <c r="F4975" s="40"/>
      <c r="G4975" s="40"/>
      <c r="H4975" s="40"/>
      <c r="I4975" s="40"/>
    </row>
    <row r="4976" spans="3:9">
      <c r="C4976" s="40"/>
      <c r="D4976" s="40"/>
      <c r="E4976" s="40"/>
      <c r="F4976" s="40"/>
      <c r="G4976" s="40"/>
      <c r="H4976" s="40"/>
      <c r="I4976" s="40"/>
    </row>
    <row r="4977" spans="3:9">
      <c r="C4977" s="40"/>
      <c r="D4977" s="40"/>
      <c r="E4977" s="40"/>
      <c r="F4977" s="40"/>
      <c r="G4977" s="40"/>
      <c r="H4977" s="40"/>
      <c r="I4977" s="40"/>
    </row>
    <row r="4978" spans="3:9">
      <c r="C4978" s="40"/>
      <c r="D4978" s="40"/>
      <c r="E4978" s="40"/>
      <c r="F4978" s="40"/>
      <c r="G4978" s="40"/>
      <c r="H4978" s="40"/>
      <c r="I4978" s="40"/>
    </row>
    <row r="4979" spans="3:9">
      <c r="C4979" s="40"/>
      <c r="D4979" s="40"/>
      <c r="E4979" s="40"/>
      <c r="F4979" s="40"/>
      <c r="G4979" s="40"/>
      <c r="H4979" s="40"/>
      <c r="I4979" s="40"/>
    </row>
    <row r="4980" spans="3:9">
      <c r="C4980" s="41"/>
      <c r="D4980" s="41"/>
      <c r="E4980" s="41"/>
      <c r="F4980" s="41"/>
      <c r="G4980" s="41"/>
      <c r="H4980" s="41"/>
      <c r="I4980" s="41"/>
    </row>
    <row r="4981" spans="2:9">
      <c r="B4981" s="35" t="s">
        <v>2124</v>
      </c>
      <c r="C4981" s="40"/>
      <c r="D4981" s="40"/>
      <c r="E4981" s="40"/>
      <c r="F4981" s="40"/>
      <c r="G4981" s="40"/>
      <c r="H4981" s="40"/>
      <c r="I4981" s="40"/>
    </row>
    <row r="4982" spans="3:9">
      <c r="C4982" s="40"/>
      <c r="D4982" s="40"/>
      <c r="E4982" s="40"/>
      <c r="F4982" s="40"/>
      <c r="G4982" s="40"/>
      <c r="H4982" s="40"/>
      <c r="I4982" s="40"/>
    </row>
    <row r="4983" spans="3:9">
      <c r="C4983" s="40"/>
      <c r="D4983" s="40"/>
      <c r="E4983" s="40"/>
      <c r="F4983" s="40"/>
      <c r="G4983" s="40"/>
      <c r="H4983" s="40"/>
      <c r="I4983" s="40"/>
    </row>
    <row r="4984" spans="3:9">
      <c r="C4984" s="40"/>
      <c r="D4984" s="40"/>
      <c r="E4984" s="40"/>
      <c r="F4984" s="40"/>
      <c r="G4984" s="40"/>
      <c r="H4984" s="40"/>
      <c r="I4984" s="40"/>
    </row>
    <row r="4985" spans="3:9">
      <c r="C4985" s="40"/>
      <c r="D4985" s="40"/>
      <c r="E4985" s="40"/>
      <c r="F4985" s="40"/>
      <c r="G4985" s="40"/>
      <c r="H4985" s="40"/>
      <c r="I4985" s="40"/>
    </row>
    <row r="4986" spans="3:9">
      <c r="C4986" s="40"/>
      <c r="D4986" s="40"/>
      <c r="E4986" s="40"/>
      <c r="F4986" s="40"/>
      <c r="G4986" s="40"/>
      <c r="H4986" s="40"/>
      <c r="I4986" s="40"/>
    </row>
    <row r="4987" spans="3:9">
      <c r="C4987" s="40"/>
      <c r="D4987" s="40"/>
      <c r="E4987" s="40"/>
      <c r="F4987" s="40"/>
      <c r="G4987" s="40"/>
      <c r="H4987" s="40"/>
      <c r="I4987" s="40"/>
    </row>
    <row r="4988" spans="3:9">
      <c r="C4988" s="40"/>
      <c r="D4988" s="40"/>
      <c r="E4988" s="40"/>
      <c r="F4988" s="40"/>
      <c r="G4988" s="40"/>
      <c r="H4988" s="40"/>
      <c r="I4988" s="40"/>
    </row>
    <row r="4989" spans="3:9">
      <c r="C4989" s="40"/>
      <c r="D4989" s="40"/>
      <c r="E4989" s="40"/>
      <c r="F4989" s="40"/>
      <c r="G4989" s="40"/>
      <c r="H4989" s="40"/>
      <c r="I4989" s="40"/>
    </row>
    <row r="4990" spans="3:9">
      <c r="C4990" s="40"/>
      <c r="D4990" s="40"/>
      <c r="E4990" s="40"/>
      <c r="F4990" s="40"/>
      <c r="G4990" s="40"/>
      <c r="H4990" s="40"/>
      <c r="I4990" s="40"/>
    </row>
    <row r="4991" spans="3:9">
      <c r="C4991" s="40"/>
      <c r="D4991" s="40"/>
      <c r="E4991" s="40"/>
      <c r="F4991" s="40"/>
      <c r="G4991" s="40"/>
      <c r="H4991" s="40"/>
      <c r="I4991" s="40"/>
    </row>
    <row r="4992" spans="3:9">
      <c r="C4992" s="41"/>
      <c r="D4992" s="41"/>
      <c r="E4992" s="41"/>
      <c r="F4992" s="41"/>
      <c r="G4992" s="41"/>
      <c r="H4992" s="41"/>
      <c r="I4992" s="41"/>
    </row>
    <row r="4993" spans="2:9">
      <c r="B4993" s="35" t="s">
        <v>2127</v>
      </c>
      <c r="C4993" s="40"/>
      <c r="D4993" s="40"/>
      <c r="E4993" s="40"/>
      <c r="F4993" s="40"/>
      <c r="G4993" s="40"/>
      <c r="H4993" s="40"/>
      <c r="I4993" s="40"/>
    </row>
    <row r="4994" spans="3:9">
      <c r="C4994" s="40"/>
      <c r="D4994" s="40"/>
      <c r="E4994" s="40"/>
      <c r="F4994" s="40"/>
      <c r="G4994" s="40"/>
      <c r="H4994" s="40"/>
      <c r="I4994" s="40"/>
    </row>
    <row r="4995" spans="3:9">
      <c r="C4995" s="40"/>
      <c r="D4995" s="40"/>
      <c r="E4995" s="40"/>
      <c r="F4995" s="40"/>
      <c r="G4995" s="40"/>
      <c r="H4995" s="40"/>
      <c r="I4995" s="40"/>
    </row>
    <row r="4996" spans="3:9">
      <c r="C4996" s="40"/>
      <c r="D4996" s="40"/>
      <c r="E4996" s="40"/>
      <c r="F4996" s="40"/>
      <c r="G4996" s="40"/>
      <c r="H4996" s="40"/>
      <c r="I4996" s="40"/>
    </row>
    <row r="4997" spans="3:9">
      <c r="C4997" s="40"/>
      <c r="D4997" s="40"/>
      <c r="E4997" s="40"/>
      <c r="F4997" s="40"/>
      <c r="G4997" s="40"/>
      <c r="H4997" s="40"/>
      <c r="I4997" s="40"/>
    </row>
    <row r="4998" spans="3:9">
      <c r="C4998" s="40"/>
      <c r="D4998" s="40"/>
      <c r="E4998" s="40"/>
      <c r="F4998" s="40"/>
      <c r="G4998" s="40"/>
      <c r="H4998" s="40"/>
      <c r="I4998" s="40"/>
    </row>
    <row r="4999" spans="3:9">
      <c r="C4999" s="40"/>
      <c r="D4999" s="40"/>
      <c r="E4999" s="40"/>
      <c r="F4999" s="40"/>
      <c r="G4999" s="40"/>
      <c r="H4999" s="40"/>
      <c r="I4999" s="40"/>
    </row>
    <row r="5000" spans="3:9">
      <c r="C5000" s="40"/>
      <c r="D5000" s="40"/>
      <c r="E5000" s="40"/>
      <c r="F5000" s="40"/>
      <c r="G5000" s="40"/>
      <c r="H5000" s="40"/>
      <c r="I5000" s="40"/>
    </row>
    <row r="5001" spans="3:9">
      <c r="C5001" s="40"/>
      <c r="D5001" s="40"/>
      <c r="E5001" s="40"/>
      <c r="F5001" s="40"/>
      <c r="G5001" s="40"/>
      <c r="H5001" s="40"/>
      <c r="I5001" s="40"/>
    </row>
    <row r="5002" spans="3:9">
      <c r="C5002" s="40"/>
      <c r="D5002" s="40"/>
      <c r="E5002" s="40"/>
      <c r="F5002" s="40"/>
      <c r="G5002" s="40"/>
      <c r="H5002" s="40"/>
      <c r="I5002" s="40"/>
    </row>
    <row r="5003" spans="3:9">
      <c r="C5003" s="40"/>
      <c r="D5003" s="40"/>
      <c r="E5003" s="40"/>
      <c r="F5003" s="40"/>
      <c r="G5003" s="40"/>
      <c r="H5003" s="40"/>
      <c r="I5003" s="40"/>
    </row>
    <row r="5004" spans="3:9">
      <c r="C5004" s="41"/>
      <c r="D5004" s="41"/>
      <c r="E5004" s="41"/>
      <c r="F5004" s="41"/>
      <c r="G5004" s="41"/>
      <c r="H5004" s="41"/>
      <c r="I5004" s="41"/>
    </row>
    <row r="5005" spans="2:9">
      <c r="B5005" s="35" t="s">
        <v>2130</v>
      </c>
      <c r="C5005" s="40"/>
      <c r="D5005" s="40"/>
      <c r="E5005" s="40"/>
      <c r="F5005" s="40"/>
      <c r="G5005" s="40"/>
      <c r="H5005" s="40"/>
      <c r="I5005" s="40"/>
    </row>
    <row r="5006" spans="3:9">
      <c r="C5006" s="40"/>
      <c r="D5006" s="40"/>
      <c r="E5006" s="40"/>
      <c r="F5006" s="40"/>
      <c r="G5006" s="40"/>
      <c r="H5006" s="40"/>
      <c r="I5006" s="40"/>
    </row>
    <row r="5007" spans="3:9">
      <c r="C5007" s="40"/>
      <c r="D5007" s="40"/>
      <c r="E5007" s="40"/>
      <c r="F5007" s="40"/>
      <c r="G5007" s="40"/>
      <c r="H5007" s="40"/>
      <c r="I5007" s="40"/>
    </row>
    <row r="5008" spans="3:9">
      <c r="C5008" s="40"/>
      <c r="D5008" s="40"/>
      <c r="E5008" s="40"/>
      <c r="F5008" s="40"/>
      <c r="G5008" s="40"/>
      <c r="H5008" s="40"/>
      <c r="I5008" s="40"/>
    </row>
    <row r="5009" spans="3:9">
      <c r="C5009" s="40"/>
      <c r="D5009" s="40"/>
      <c r="E5009" s="40"/>
      <c r="F5009" s="40"/>
      <c r="G5009" s="40"/>
      <c r="H5009" s="40"/>
      <c r="I5009" s="40"/>
    </row>
    <row r="5010" spans="3:9">
      <c r="C5010" s="40"/>
      <c r="D5010" s="40"/>
      <c r="E5010" s="40"/>
      <c r="F5010" s="40"/>
      <c r="G5010" s="40"/>
      <c r="H5010" s="40"/>
      <c r="I5010" s="40"/>
    </row>
    <row r="5011" spans="3:9">
      <c r="C5011" s="40"/>
      <c r="D5011" s="40"/>
      <c r="E5011" s="40"/>
      <c r="F5011" s="40"/>
      <c r="G5011" s="40"/>
      <c r="H5011" s="40"/>
      <c r="I5011" s="40"/>
    </row>
    <row r="5012" spans="3:9">
      <c r="C5012" s="40"/>
      <c r="D5012" s="40"/>
      <c r="E5012" s="40"/>
      <c r="F5012" s="40"/>
      <c r="G5012" s="40"/>
      <c r="H5012" s="40"/>
      <c r="I5012" s="40"/>
    </row>
    <row r="5013" spans="3:9">
      <c r="C5013" s="40"/>
      <c r="D5013" s="40"/>
      <c r="E5013" s="40"/>
      <c r="F5013" s="40"/>
      <c r="G5013" s="40"/>
      <c r="H5013" s="40"/>
      <c r="I5013" s="40"/>
    </row>
    <row r="5014" spans="3:9">
      <c r="C5014" s="40"/>
      <c r="D5014" s="40"/>
      <c r="E5014" s="40"/>
      <c r="F5014" s="40"/>
      <c r="G5014" s="40"/>
      <c r="H5014" s="40"/>
      <c r="I5014" s="40"/>
    </row>
    <row r="5015" spans="3:9">
      <c r="C5015" s="40"/>
      <c r="D5015" s="40"/>
      <c r="E5015" s="40"/>
      <c r="F5015" s="40"/>
      <c r="G5015" s="40"/>
      <c r="H5015" s="40"/>
      <c r="I5015" s="40"/>
    </row>
    <row r="5016" spans="3:9">
      <c r="C5016" s="41"/>
      <c r="D5016" s="41"/>
      <c r="E5016" s="41"/>
      <c r="F5016" s="41"/>
      <c r="G5016" s="41"/>
      <c r="H5016" s="41"/>
      <c r="I5016" s="41"/>
    </row>
    <row r="5017" spans="2:9">
      <c r="B5017" s="35" t="s">
        <v>2135</v>
      </c>
      <c r="C5017" s="40"/>
      <c r="D5017" s="40"/>
      <c r="E5017" s="40"/>
      <c r="F5017" s="40"/>
      <c r="G5017" s="40"/>
      <c r="H5017" s="40"/>
      <c r="I5017" s="40"/>
    </row>
    <row r="5018" spans="3:9">
      <c r="C5018" s="40"/>
      <c r="D5018" s="40"/>
      <c r="E5018" s="40"/>
      <c r="F5018" s="40"/>
      <c r="G5018" s="40"/>
      <c r="H5018" s="40"/>
      <c r="I5018" s="40"/>
    </row>
    <row r="5019" spans="3:9">
      <c r="C5019" s="40"/>
      <c r="D5019" s="40"/>
      <c r="E5019" s="40"/>
      <c r="F5019" s="40"/>
      <c r="G5019" s="40"/>
      <c r="H5019" s="40"/>
      <c r="I5019" s="40"/>
    </row>
    <row r="5020" spans="3:9">
      <c r="C5020" s="40"/>
      <c r="D5020" s="40"/>
      <c r="E5020" s="40"/>
      <c r="F5020" s="40"/>
      <c r="G5020" s="40"/>
      <c r="H5020" s="40"/>
      <c r="I5020" s="40"/>
    </row>
    <row r="5021" spans="3:9">
      <c r="C5021" s="40"/>
      <c r="D5021" s="40"/>
      <c r="E5021" s="40"/>
      <c r="F5021" s="40"/>
      <c r="G5021" s="40"/>
      <c r="H5021" s="40"/>
      <c r="I5021" s="40"/>
    </row>
    <row r="5022" spans="3:9">
      <c r="C5022" s="40"/>
      <c r="D5022" s="40"/>
      <c r="E5022" s="40"/>
      <c r="F5022" s="40"/>
      <c r="G5022" s="40"/>
      <c r="H5022" s="40"/>
      <c r="I5022" s="40"/>
    </row>
    <row r="5023" spans="3:9">
      <c r="C5023" s="40"/>
      <c r="D5023" s="40"/>
      <c r="E5023" s="40"/>
      <c r="F5023" s="40"/>
      <c r="G5023" s="40"/>
      <c r="H5023" s="40"/>
      <c r="I5023" s="40"/>
    </row>
    <row r="5024" spans="3:9">
      <c r="C5024" s="40"/>
      <c r="D5024" s="40"/>
      <c r="E5024" s="40"/>
      <c r="F5024" s="40"/>
      <c r="G5024" s="40"/>
      <c r="H5024" s="40"/>
      <c r="I5024" s="40"/>
    </row>
    <row r="5025" spans="3:9">
      <c r="C5025" s="40"/>
      <c r="D5025" s="40"/>
      <c r="E5025" s="40"/>
      <c r="F5025" s="40"/>
      <c r="G5025" s="40"/>
      <c r="H5025" s="40"/>
      <c r="I5025" s="40"/>
    </row>
    <row r="5026" spans="3:9">
      <c r="C5026" s="40"/>
      <c r="D5026" s="40"/>
      <c r="E5026" s="40"/>
      <c r="F5026" s="40"/>
      <c r="G5026" s="40"/>
      <c r="H5026" s="40"/>
      <c r="I5026" s="40"/>
    </row>
    <row r="5027" spans="3:9">
      <c r="C5027" s="40"/>
      <c r="D5027" s="40"/>
      <c r="E5027" s="40"/>
      <c r="F5027" s="40"/>
      <c r="G5027" s="40"/>
      <c r="H5027" s="40"/>
      <c r="I5027" s="40"/>
    </row>
    <row r="5028" spans="3:9">
      <c r="C5028" s="41"/>
      <c r="D5028" s="41"/>
      <c r="E5028" s="41"/>
      <c r="F5028" s="41"/>
      <c r="G5028" s="41"/>
      <c r="H5028" s="41"/>
      <c r="I5028" s="41"/>
    </row>
    <row r="5029" spans="2:9">
      <c r="B5029" s="35" t="s">
        <v>2142</v>
      </c>
      <c r="C5029" s="40"/>
      <c r="D5029" s="40"/>
      <c r="E5029" s="40"/>
      <c r="F5029" s="40"/>
      <c r="G5029" s="40"/>
      <c r="H5029" s="40"/>
      <c r="I5029" s="40"/>
    </row>
    <row r="5030" spans="3:9">
      <c r="C5030" s="40"/>
      <c r="D5030" s="40"/>
      <c r="E5030" s="40"/>
      <c r="F5030" s="40"/>
      <c r="G5030" s="40"/>
      <c r="H5030" s="40"/>
      <c r="I5030" s="40"/>
    </row>
    <row r="5031" spans="3:9">
      <c r="C5031" s="40"/>
      <c r="D5031" s="40"/>
      <c r="E5031" s="40"/>
      <c r="F5031" s="40"/>
      <c r="G5031" s="40"/>
      <c r="H5031" s="40"/>
      <c r="I5031" s="40"/>
    </row>
    <row r="5032" spans="3:9">
      <c r="C5032" s="40"/>
      <c r="D5032" s="40"/>
      <c r="E5032" s="40"/>
      <c r="F5032" s="40"/>
      <c r="G5032" s="40"/>
      <c r="H5032" s="40"/>
      <c r="I5032" s="40"/>
    </row>
    <row r="5033" spans="3:9">
      <c r="C5033" s="40"/>
      <c r="D5033" s="40"/>
      <c r="E5033" s="40"/>
      <c r="F5033" s="40"/>
      <c r="G5033" s="40"/>
      <c r="H5033" s="40"/>
      <c r="I5033" s="40"/>
    </row>
    <row r="5034" spans="3:9">
      <c r="C5034" s="40"/>
      <c r="D5034" s="40"/>
      <c r="E5034" s="40"/>
      <c r="F5034" s="40"/>
      <c r="G5034" s="40"/>
      <c r="H5034" s="40"/>
      <c r="I5034" s="40"/>
    </row>
    <row r="5035" spans="3:9">
      <c r="C5035" s="40"/>
      <c r="D5035" s="40"/>
      <c r="E5035" s="40"/>
      <c r="F5035" s="40"/>
      <c r="G5035" s="40"/>
      <c r="H5035" s="40"/>
      <c r="I5035" s="40"/>
    </row>
    <row r="5036" spans="3:9">
      <c r="C5036" s="40"/>
      <c r="D5036" s="40"/>
      <c r="E5036" s="40"/>
      <c r="F5036" s="40"/>
      <c r="G5036" s="40"/>
      <c r="H5036" s="40"/>
      <c r="I5036" s="40"/>
    </row>
    <row r="5037" spans="3:9">
      <c r="C5037" s="40"/>
      <c r="D5037" s="40"/>
      <c r="E5037" s="40"/>
      <c r="F5037" s="40"/>
      <c r="G5037" s="40"/>
      <c r="H5037" s="40"/>
      <c r="I5037" s="40"/>
    </row>
    <row r="5038" spans="3:9">
      <c r="C5038" s="40"/>
      <c r="D5038" s="40"/>
      <c r="E5038" s="40"/>
      <c r="F5038" s="40"/>
      <c r="G5038" s="40"/>
      <c r="H5038" s="40"/>
      <c r="I5038" s="40"/>
    </row>
    <row r="5039" spans="3:9">
      <c r="C5039" s="40"/>
      <c r="D5039" s="40"/>
      <c r="E5039" s="40"/>
      <c r="F5039" s="40"/>
      <c r="G5039" s="40"/>
      <c r="H5039" s="40"/>
      <c r="I5039" s="40"/>
    </row>
    <row r="5040" spans="3:9">
      <c r="C5040" s="41"/>
      <c r="D5040" s="41"/>
      <c r="E5040" s="41"/>
      <c r="F5040" s="41"/>
      <c r="G5040" s="41"/>
      <c r="H5040" s="41"/>
      <c r="I5040" s="41"/>
    </row>
    <row r="5041" spans="2:9">
      <c r="B5041" s="35" t="s">
        <v>2148</v>
      </c>
      <c r="C5041" s="40"/>
      <c r="D5041" s="40"/>
      <c r="E5041" s="40"/>
      <c r="F5041" s="40"/>
      <c r="G5041" s="40"/>
      <c r="H5041" s="40"/>
      <c r="I5041" s="40"/>
    </row>
    <row r="5042" spans="3:9">
      <c r="C5042" s="40"/>
      <c r="D5042" s="40"/>
      <c r="E5042" s="40"/>
      <c r="F5042" s="40"/>
      <c r="G5042" s="40"/>
      <c r="H5042" s="40"/>
      <c r="I5042" s="40"/>
    </row>
    <row r="5043" spans="3:9">
      <c r="C5043" s="40"/>
      <c r="D5043" s="40"/>
      <c r="E5043" s="40"/>
      <c r="F5043" s="40"/>
      <c r="G5043" s="40"/>
      <c r="H5043" s="40"/>
      <c r="I5043" s="40"/>
    </row>
    <row r="5044" spans="3:9">
      <c r="C5044" s="40"/>
      <c r="D5044" s="40"/>
      <c r="E5044" s="40"/>
      <c r="F5044" s="40"/>
      <c r="G5044" s="40"/>
      <c r="H5044" s="40"/>
      <c r="I5044" s="40"/>
    </row>
    <row r="5045" spans="3:9">
      <c r="C5045" s="40"/>
      <c r="D5045" s="40"/>
      <c r="E5045" s="40"/>
      <c r="F5045" s="40"/>
      <c r="G5045" s="40"/>
      <c r="H5045" s="40"/>
      <c r="I5045" s="40"/>
    </row>
    <row r="5046" spans="3:9">
      <c r="C5046" s="40"/>
      <c r="D5046" s="40"/>
      <c r="E5046" s="40"/>
      <c r="F5046" s="40"/>
      <c r="G5046" s="40"/>
      <c r="H5046" s="40"/>
      <c r="I5046" s="40"/>
    </row>
    <row r="5047" spans="3:9">
      <c r="C5047" s="40"/>
      <c r="D5047" s="40"/>
      <c r="E5047" s="40"/>
      <c r="F5047" s="40"/>
      <c r="G5047" s="40"/>
      <c r="H5047" s="40"/>
      <c r="I5047" s="40"/>
    </row>
    <row r="5048" spans="3:9">
      <c r="C5048" s="40"/>
      <c r="D5048" s="40"/>
      <c r="E5048" s="40"/>
      <c r="F5048" s="40"/>
      <c r="G5048" s="40"/>
      <c r="H5048" s="40"/>
      <c r="I5048" s="40"/>
    </row>
    <row r="5049" spans="3:9">
      <c r="C5049" s="40"/>
      <c r="D5049" s="40"/>
      <c r="E5049" s="40"/>
      <c r="F5049" s="40"/>
      <c r="G5049" s="40"/>
      <c r="H5049" s="40"/>
      <c r="I5049" s="40"/>
    </row>
    <row r="5050" spans="3:9">
      <c r="C5050" s="40"/>
      <c r="D5050" s="40"/>
      <c r="E5050" s="40"/>
      <c r="F5050" s="40"/>
      <c r="G5050" s="40"/>
      <c r="H5050" s="40"/>
      <c r="I5050" s="40"/>
    </row>
    <row r="5051" spans="3:9">
      <c r="C5051" s="40"/>
      <c r="D5051" s="40"/>
      <c r="E5051" s="40"/>
      <c r="F5051" s="40"/>
      <c r="G5051" s="40"/>
      <c r="H5051" s="40"/>
      <c r="I5051" s="40"/>
    </row>
    <row r="5052" spans="3:9">
      <c r="C5052" s="41"/>
      <c r="D5052" s="41"/>
      <c r="E5052" s="41"/>
      <c r="F5052" s="41"/>
      <c r="G5052" s="41"/>
      <c r="H5052" s="41"/>
      <c r="I5052" s="41"/>
    </row>
    <row r="5053" spans="2:9">
      <c r="B5053" s="35" t="s">
        <v>2154</v>
      </c>
      <c r="C5053" s="40"/>
      <c r="D5053" s="40"/>
      <c r="E5053" s="40"/>
      <c r="F5053" s="40"/>
      <c r="G5053" s="40"/>
      <c r="H5053" s="40"/>
      <c r="I5053" s="40"/>
    </row>
    <row r="5054" spans="3:9">
      <c r="C5054" s="40"/>
      <c r="D5054" s="40"/>
      <c r="E5054" s="40"/>
      <c r="F5054" s="40"/>
      <c r="G5054" s="40"/>
      <c r="H5054" s="40"/>
      <c r="I5054" s="40"/>
    </row>
    <row r="5055" spans="3:9">
      <c r="C5055" s="40"/>
      <c r="D5055" s="40"/>
      <c r="E5055" s="40"/>
      <c r="F5055" s="40"/>
      <c r="G5055" s="40"/>
      <c r="H5055" s="40"/>
      <c r="I5055" s="40"/>
    </row>
    <row r="5056" spans="3:9">
      <c r="C5056" s="40"/>
      <c r="D5056" s="40"/>
      <c r="E5056" s="40"/>
      <c r="F5056" s="40"/>
      <c r="G5056" s="40"/>
      <c r="H5056" s="40"/>
      <c r="I5056" s="40"/>
    </row>
    <row r="5057" spans="3:9">
      <c r="C5057" s="40"/>
      <c r="D5057" s="40"/>
      <c r="E5057" s="40"/>
      <c r="F5057" s="40"/>
      <c r="G5057" s="40"/>
      <c r="H5057" s="40"/>
      <c r="I5057" s="40"/>
    </row>
    <row r="5058" spans="3:9">
      <c r="C5058" s="40"/>
      <c r="D5058" s="40"/>
      <c r="E5058" s="40"/>
      <c r="F5058" s="40"/>
      <c r="G5058" s="40"/>
      <c r="H5058" s="40"/>
      <c r="I5058" s="40"/>
    </row>
    <row r="5059" spans="3:9">
      <c r="C5059" s="40"/>
      <c r="D5059" s="40"/>
      <c r="E5059" s="40"/>
      <c r="F5059" s="40"/>
      <c r="G5059" s="40"/>
      <c r="H5059" s="40"/>
      <c r="I5059" s="40"/>
    </row>
    <row r="5060" spans="3:9">
      <c r="C5060" s="40"/>
      <c r="D5060" s="40"/>
      <c r="E5060" s="40"/>
      <c r="F5060" s="40"/>
      <c r="G5060" s="40"/>
      <c r="H5060" s="40"/>
      <c r="I5060" s="40"/>
    </row>
    <row r="5061" spans="3:9">
      <c r="C5061" s="40"/>
      <c r="D5061" s="40"/>
      <c r="E5061" s="40"/>
      <c r="F5061" s="40"/>
      <c r="G5061" s="40"/>
      <c r="H5061" s="40"/>
      <c r="I5061" s="40"/>
    </row>
    <row r="5062" spans="3:9">
      <c r="C5062" s="40"/>
      <c r="D5062" s="40"/>
      <c r="E5062" s="40"/>
      <c r="F5062" s="40"/>
      <c r="G5062" s="40"/>
      <c r="H5062" s="40"/>
      <c r="I5062" s="40"/>
    </row>
    <row r="5063" spans="3:9">
      <c r="C5063" s="40"/>
      <c r="D5063" s="40"/>
      <c r="E5063" s="40"/>
      <c r="F5063" s="40"/>
      <c r="G5063" s="40"/>
      <c r="H5063" s="40"/>
      <c r="I5063" s="40"/>
    </row>
    <row r="5064" spans="3:9">
      <c r="C5064" s="41"/>
      <c r="D5064" s="41"/>
      <c r="E5064" s="41"/>
      <c r="F5064" s="41"/>
      <c r="G5064" s="41"/>
      <c r="H5064" s="41"/>
      <c r="I5064" s="41"/>
    </row>
    <row r="5065" spans="2:9">
      <c r="B5065" s="35" t="s">
        <v>2159</v>
      </c>
      <c r="C5065" s="40"/>
      <c r="D5065" s="40"/>
      <c r="E5065" s="40"/>
      <c r="F5065" s="40"/>
      <c r="G5065" s="40"/>
      <c r="H5065" s="40"/>
      <c r="I5065" s="40"/>
    </row>
    <row r="5066" spans="3:9">
      <c r="C5066" s="40"/>
      <c r="D5066" s="40"/>
      <c r="E5066" s="40"/>
      <c r="F5066" s="40"/>
      <c r="G5066" s="40"/>
      <c r="H5066" s="40"/>
      <c r="I5066" s="40"/>
    </row>
    <row r="5067" spans="3:9">
      <c r="C5067" s="40"/>
      <c r="D5067" s="40"/>
      <c r="E5067" s="40"/>
      <c r="F5067" s="40"/>
      <c r="G5067" s="40"/>
      <c r="H5067" s="40"/>
      <c r="I5067" s="40"/>
    </row>
    <row r="5068" spans="3:9">
      <c r="C5068" s="40"/>
      <c r="D5068" s="40"/>
      <c r="E5068" s="40"/>
      <c r="F5068" s="40"/>
      <c r="G5068" s="40"/>
      <c r="H5068" s="40"/>
      <c r="I5068" s="40"/>
    </row>
    <row r="5069" spans="3:9">
      <c r="C5069" s="40"/>
      <c r="D5069" s="40"/>
      <c r="E5069" s="40"/>
      <c r="F5069" s="40"/>
      <c r="G5069" s="40"/>
      <c r="H5069" s="40"/>
      <c r="I5069" s="40"/>
    </row>
    <row r="5070" spans="3:9">
      <c r="C5070" s="40"/>
      <c r="D5070" s="40"/>
      <c r="E5070" s="40"/>
      <c r="F5070" s="40"/>
      <c r="G5070" s="40"/>
      <c r="H5070" s="40"/>
      <c r="I5070" s="40"/>
    </row>
    <row r="5071" spans="3:9">
      <c r="C5071" s="40"/>
      <c r="D5071" s="40"/>
      <c r="E5071" s="40"/>
      <c r="F5071" s="40"/>
      <c r="G5071" s="40"/>
      <c r="H5071" s="40"/>
      <c r="I5071" s="40"/>
    </row>
    <row r="5072" spans="3:9">
      <c r="C5072" s="40"/>
      <c r="D5072" s="40"/>
      <c r="E5072" s="40"/>
      <c r="F5072" s="40"/>
      <c r="G5072" s="40"/>
      <c r="H5072" s="40"/>
      <c r="I5072" s="40"/>
    </row>
    <row r="5073" spans="3:9">
      <c r="C5073" s="40"/>
      <c r="D5073" s="40"/>
      <c r="E5073" s="40"/>
      <c r="F5073" s="40"/>
      <c r="G5073" s="40"/>
      <c r="H5073" s="40"/>
      <c r="I5073" s="40"/>
    </row>
    <row r="5074" spans="3:9">
      <c r="C5074" s="40"/>
      <c r="D5074" s="40"/>
      <c r="E5074" s="40"/>
      <c r="F5074" s="40"/>
      <c r="G5074" s="40"/>
      <c r="H5074" s="40"/>
      <c r="I5074" s="40"/>
    </row>
    <row r="5075" spans="3:9">
      <c r="C5075" s="40"/>
      <c r="D5075" s="40"/>
      <c r="E5075" s="40"/>
      <c r="F5075" s="40"/>
      <c r="G5075" s="40"/>
      <c r="H5075" s="40"/>
      <c r="I5075" s="40"/>
    </row>
    <row r="5076" spans="3:9">
      <c r="C5076" s="41"/>
      <c r="D5076" s="41"/>
      <c r="E5076" s="41"/>
      <c r="F5076" s="41"/>
      <c r="G5076" s="41"/>
      <c r="H5076" s="41"/>
      <c r="I5076" s="41"/>
    </row>
    <row r="5077" spans="2:9">
      <c r="B5077" s="35" t="s">
        <v>2165</v>
      </c>
      <c r="C5077" s="40"/>
      <c r="D5077" s="40"/>
      <c r="E5077" s="40"/>
      <c r="F5077" s="40"/>
      <c r="G5077" s="40"/>
      <c r="H5077" s="40"/>
      <c r="I5077" s="40"/>
    </row>
    <row r="5078" spans="3:9">
      <c r="C5078" s="40"/>
      <c r="D5078" s="40"/>
      <c r="E5078" s="40"/>
      <c r="F5078" s="40"/>
      <c r="G5078" s="40"/>
      <c r="H5078" s="40"/>
      <c r="I5078" s="40"/>
    </row>
    <row r="5079" spans="3:9">
      <c r="C5079" s="40"/>
      <c r="D5079" s="40"/>
      <c r="E5079" s="40"/>
      <c r="F5079" s="40"/>
      <c r="G5079" s="40"/>
      <c r="H5079" s="40"/>
      <c r="I5079" s="40"/>
    </row>
    <row r="5080" spans="3:9">
      <c r="C5080" s="40"/>
      <c r="D5080" s="40"/>
      <c r="E5080" s="40"/>
      <c r="F5080" s="40"/>
      <c r="G5080" s="40"/>
      <c r="H5080" s="40"/>
      <c r="I5080" s="40"/>
    </row>
    <row r="5081" spans="3:9">
      <c r="C5081" s="40"/>
      <c r="D5081" s="40"/>
      <c r="E5081" s="40"/>
      <c r="F5081" s="40"/>
      <c r="G5081" s="40"/>
      <c r="H5081" s="40"/>
      <c r="I5081" s="40"/>
    </row>
    <row r="5082" spans="3:9">
      <c r="C5082" s="40"/>
      <c r="D5082" s="40"/>
      <c r="E5082" s="40"/>
      <c r="F5082" s="40"/>
      <c r="G5082" s="40"/>
      <c r="H5082" s="40"/>
      <c r="I5082" s="40"/>
    </row>
    <row r="5083" spans="3:9">
      <c r="C5083" s="40"/>
      <c r="D5083" s="40"/>
      <c r="E5083" s="40"/>
      <c r="F5083" s="40"/>
      <c r="G5083" s="40"/>
      <c r="H5083" s="40"/>
      <c r="I5083" s="40"/>
    </row>
    <row r="5084" spans="3:9">
      <c r="C5084" s="40"/>
      <c r="D5084" s="40"/>
      <c r="E5084" s="40"/>
      <c r="F5084" s="40"/>
      <c r="G5084" s="40"/>
      <c r="H5084" s="40"/>
      <c r="I5084" s="40"/>
    </row>
    <row r="5085" spans="3:9">
      <c r="C5085" s="40"/>
      <c r="D5085" s="40"/>
      <c r="E5085" s="40"/>
      <c r="F5085" s="40"/>
      <c r="G5085" s="40"/>
      <c r="H5085" s="40"/>
      <c r="I5085" s="40"/>
    </row>
    <row r="5086" spans="3:9">
      <c r="C5086" s="40"/>
      <c r="D5086" s="40"/>
      <c r="E5086" s="40"/>
      <c r="F5086" s="40"/>
      <c r="G5086" s="40"/>
      <c r="H5086" s="40"/>
      <c r="I5086" s="40"/>
    </row>
    <row r="5087" spans="3:9">
      <c r="C5087" s="40"/>
      <c r="D5087" s="40"/>
      <c r="E5087" s="40"/>
      <c r="F5087" s="40"/>
      <c r="G5087" s="40"/>
      <c r="H5087" s="40"/>
      <c r="I5087" s="40"/>
    </row>
    <row r="5088" spans="3:9">
      <c r="C5088" s="41"/>
      <c r="D5088" s="41"/>
      <c r="E5088" s="41"/>
      <c r="F5088" s="41"/>
      <c r="G5088" s="41"/>
      <c r="H5088" s="41"/>
      <c r="I5088" s="41"/>
    </row>
    <row r="5089" spans="2:9">
      <c r="B5089" s="35" t="s">
        <v>2171</v>
      </c>
      <c r="C5089" s="40"/>
      <c r="D5089" s="40"/>
      <c r="E5089" s="40"/>
      <c r="F5089" s="40"/>
      <c r="G5089" s="40"/>
      <c r="H5089" s="40"/>
      <c r="I5089" s="40"/>
    </row>
    <row r="5090" spans="3:9">
      <c r="C5090" s="40"/>
      <c r="D5090" s="40"/>
      <c r="E5090" s="40"/>
      <c r="F5090" s="40"/>
      <c r="G5090" s="40"/>
      <c r="H5090" s="40"/>
      <c r="I5090" s="40"/>
    </row>
    <row r="5091" spans="3:9">
      <c r="C5091" s="40"/>
      <c r="D5091" s="40"/>
      <c r="E5091" s="40"/>
      <c r="F5091" s="40"/>
      <c r="G5091" s="40"/>
      <c r="H5091" s="40"/>
      <c r="I5091" s="40"/>
    </row>
    <row r="5092" spans="3:9">
      <c r="C5092" s="40"/>
      <c r="D5092" s="40"/>
      <c r="E5092" s="40"/>
      <c r="F5092" s="40"/>
      <c r="G5092" s="40"/>
      <c r="H5092" s="40"/>
      <c r="I5092" s="40"/>
    </row>
    <row r="5093" spans="3:9">
      <c r="C5093" s="40"/>
      <c r="D5093" s="40"/>
      <c r="E5093" s="40"/>
      <c r="F5093" s="40"/>
      <c r="G5093" s="40"/>
      <c r="H5093" s="40"/>
      <c r="I5093" s="40"/>
    </row>
    <row r="5094" spans="3:9">
      <c r="C5094" s="40"/>
      <c r="D5094" s="40"/>
      <c r="E5094" s="40"/>
      <c r="F5094" s="40"/>
      <c r="G5094" s="40"/>
      <c r="H5094" s="40"/>
      <c r="I5094" s="40"/>
    </row>
    <row r="5095" spans="3:9">
      <c r="C5095" s="40"/>
      <c r="D5095" s="40"/>
      <c r="E5095" s="40"/>
      <c r="F5095" s="40"/>
      <c r="G5095" s="40"/>
      <c r="H5095" s="40"/>
      <c r="I5095" s="40"/>
    </row>
    <row r="5096" spans="3:9">
      <c r="C5096" s="40"/>
      <c r="D5096" s="40"/>
      <c r="E5096" s="40"/>
      <c r="F5096" s="40"/>
      <c r="G5096" s="40"/>
      <c r="H5096" s="40"/>
      <c r="I5096" s="40"/>
    </row>
    <row r="5097" spans="3:9">
      <c r="C5097" s="40"/>
      <c r="D5097" s="40"/>
      <c r="E5097" s="40"/>
      <c r="F5097" s="40"/>
      <c r="G5097" s="40"/>
      <c r="H5097" s="40"/>
      <c r="I5097" s="40"/>
    </row>
    <row r="5098" spans="3:9">
      <c r="C5098" s="40"/>
      <c r="D5098" s="40"/>
      <c r="E5098" s="40"/>
      <c r="F5098" s="40"/>
      <c r="G5098" s="40"/>
      <c r="H5098" s="40"/>
      <c r="I5098" s="40"/>
    </row>
    <row r="5099" spans="3:9">
      <c r="C5099" s="40"/>
      <c r="D5099" s="40"/>
      <c r="E5099" s="40"/>
      <c r="F5099" s="40"/>
      <c r="G5099" s="40"/>
      <c r="H5099" s="40"/>
      <c r="I5099" s="40"/>
    </row>
    <row r="5100" spans="3:9">
      <c r="C5100" s="41"/>
      <c r="D5100" s="41"/>
      <c r="E5100" s="41"/>
      <c r="F5100" s="41"/>
      <c r="G5100" s="41"/>
      <c r="H5100" s="41"/>
      <c r="I5100" s="41"/>
    </row>
    <row r="5101" spans="2:9">
      <c r="B5101" s="35" t="s">
        <v>2178</v>
      </c>
      <c r="C5101" s="40"/>
      <c r="D5101" s="40"/>
      <c r="E5101" s="40"/>
      <c r="F5101" s="40"/>
      <c r="G5101" s="40"/>
      <c r="H5101" s="40"/>
      <c r="I5101" s="40"/>
    </row>
    <row r="5102" spans="3:9">
      <c r="C5102" s="40"/>
      <c r="D5102" s="40"/>
      <c r="E5102" s="40"/>
      <c r="F5102" s="40"/>
      <c r="G5102" s="40"/>
      <c r="H5102" s="40"/>
      <c r="I5102" s="40"/>
    </row>
    <row r="5103" spans="3:9">
      <c r="C5103" s="40"/>
      <c r="D5103" s="40"/>
      <c r="E5103" s="40"/>
      <c r="F5103" s="40"/>
      <c r="G5103" s="40"/>
      <c r="H5103" s="40"/>
      <c r="I5103" s="40"/>
    </row>
    <row r="5104" spans="3:9">
      <c r="C5104" s="40"/>
      <c r="D5104" s="40"/>
      <c r="E5104" s="40"/>
      <c r="F5104" s="40"/>
      <c r="G5104" s="40"/>
      <c r="H5104" s="40"/>
      <c r="I5104" s="40"/>
    </row>
    <row r="5105" spans="3:9">
      <c r="C5105" s="40"/>
      <c r="D5105" s="40"/>
      <c r="E5105" s="40"/>
      <c r="F5105" s="40"/>
      <c r="G5105" s="40"/>
      <c r="H5105" s="40"/>
      <c r="I5105" s="40"/>
    </row>
    <row r="5106" spans="3:9">
      <c r="C5106" s="40"/>
      <c r="D5106" s="40"/>
      <c r="E5106" s="40"/>
      <c r="F5106" s="40"/>
      <c r="G5106" s="40"/>
      <c r="H5106" s="40"/>
      <c r="I5106" s="40"/>
    </row>
    <row r="5107" spans="3:9">
      <c r="C5107" s="40"/>
      <c r="D5107" s="40"/>
      <c r="E5107" s="40"/>
      <c r="F5107" s="40"/>
      <c r="G5107" s="40"/>
      <c r="H5107" s="40"/>
      <c r="I5107" s="40"/>
    </row>
    <row r="5108" spans="3:9">
      <c r="C5108" s="40"/>
      <c r="D5108" s="40"/>
      <c r="E5108" s="40"/>
      <c r="F5108" s="40"/>
      <c r="G5108" s="40"/>
      <c r="H5108" s="40"/>
      <c r="I5108" s="40"/>
    </row>
    <row r="5109" spans="3:9">
      <c r="C5109" s="40"/>
      <c r="D5109" s="40"/>
      <c r="E5109" s="40"/>
      <c r="F5109" s="40"/>
      <c r="G5109" s="40"/>
      <c r="H5109" s="40"/>
      <c r="I5109" s="40"/>
    </row>
    <row r="5110" spans="3:9">
      <c r="C5110" s="40"/>
      <c r="D5110" s="40"/>
      <c r="E5110" s="40"/>
      <c r="F5110" s="40"/>
      <c r="G5110" s="40"/>
      <c r="H5110" s="40"/>
      <c r="I5110" s="40"/>
    </row>
    <row r="5111" spans="3:9">
      <c r="C5111" s="40"/>
      <c r="D5111" s="40"/>
      <c r="E5111" s="40"/>
      <c r="F5111" s="40"/>
      <c r="G5111" s="40"/>
      <c r="H5111" s="40"/>
      <c r="I5111" s="40"/>
    </row>
    <row r="5112" spans="3:9">
      <c r="C5112" s="41"/>
      <c r="D5112" s="41"/>
      <c r="E5112" s="41"/>
      <c r="F5112" s="41"/>
      <c r="G5112" s="41"/>
      <c r="H5112" s="41"/>
      <c r="I5112" s="41"/>
    </row>
    <row r="5113" spans="2:9">
      <c r="B5113" s="35" t="s">
        <v>2183</v>
      </c>
      <c r="C5113" s="40"/>
      <c r="D5113" s="40"/>
      <c r="E5113" s="40"/>
      <c r="F5113" s="40"/>
      <c r="G5113" s="40"/>
      <c r="H5113" s="40"/>
      <c r="I5113" s="40"/>
    </row>
    <row r="5114" spans="3:9">
      <c r="C5114" s="40"/>
      <c r="D5114" s="40"/>
      <c r="E5114" s="40"/>
      <c r="F5114" s="40"/>
      <c r="G5114" s="40"/>
      <c r="H5114" s="40"/>
      <c r="I5114" s="40"/>
    </row>
    <row r="5115" spans="3:9">
      <c r="C5115" s="40"/>
      <c r="D5115" s="40"/>
      <c r="E5115" s="40"/>
      <c r="F5115" s="40"/>
      <c r="G5115" s="40"/>
      <c r="H5115" s="40"/>
      <c r="I5115" s="40"/>
    </row>
    <row r="5116" spans="3:9">
      <c r="C5116" s="40"/>
      <c r="D5116" s="40"/>
      <c r="E5116" s="40"/>
      <c r="F5116" s="40"/>
      <c r="G5116" s="40"/>
      <c r="H5116" s="40"/>
      <c r="I5116" s="40"/>
    </row>
    <row r="5117" spans="3:9">
      <c r="C5117" s="40"/>
      <c r="D5117" s="40"/>
      <c r="E5117" s="40"/>
      <c r="F5117" s="40"/>
      <c r="G5117" s="40"/>
      <c r="H5117" s="40"/>
      <c r="I5117" s="40"/>
    </row>
    <row r="5118" spans="3:9">
      <c r="C5118" s="40"/>
      <c r="D5118" s="40"/>
      <c r="E5118" s="40"/>
      <c r="F5118" s="40"/>
      <c r="G5118" s="40"/>
      <c r="H5118" s="40"/>
      <c r="I5118" s="40"/>
    </row>
    <row r="5119" spans="3:9">
      <c r="C5119" s="40"/>
      <c r="D5119" s="40"/>
      <c r="E5119" s="40"/>
      <c r="F5119" s="40"/>
      <c r="G5119" s="40"/>
      <c r="H5119" s="40"/>
      <c r="I5119" s="40"/>
    </row>
    <row r="5120" spans="3:9">
      <c r="C5120" s="40"/>
      <c r="D5120" s="40"/>
      <c r="E5120" s="40"/>
      <c r="F5120" s="40"/>
      <c r="G5120" s="40"/>
      <c r="H5120" s="40"/>
      <c r="I5120" s="40"/>
    </row>
    <row r="5121" spans="3:9">
      <c r="C5121" s="40"/>
      <c r="D5121" s="40"/>
      <c r="E5121" s="40"/>
      <c r="F5121" s="40"/>
      <c r="G5121" s="40"/>
      <c r="H5121" s="40"/>
      <c r="I5121" s="40"/>
    </row>
    <row r="5122" spans="3:9">
      <c r="C5122" s="40"/>
      <c r="D5122" s="40"/>
      <c r="E5122" s="40"/>
      <c r="F5122" s="40"/>
      <c r="G5122" s="40"/>
      <c r="H5122" s="40"/>
      <c r="I5122" s="40"/>
    </row>
    <row r="5123" spans="3:9">
      <c r="C5123" s="40"/>
      <c r="D5123" s="40"/>
      <c r="E5123" s="40"/>
      <c r="F5123" s="40"/>
      <c r="G5123" s="40"/>
      <c r="H5123" s="40"/>
      <c r="I5123" s="40"/>
    </row>
    <row r="5124" spans="3:9">
      <c r="C5124" s="41"/>
      <c r="D5124" s="41"/>
      <c r="E5124" s="41"/>
      <c r="F5124" s="41"/>
      <c r="G5124" s="41"/>
      <c r="H5124" s="41"/>
      <c r="I5124" s="41"/>
    </row>
    <row r="5125" spans="2:9">
      <c r="B5125" s="35" t="s">
        <v>2188</v>
      </c>
      <c r="C5125" s="40"/>
      <c r="D5125" s="40"/>
      <c r="E5125" s="40"/>
      <c r="F5125" s="40"/>
      <c r="G5125" s="40"/>
      <c r="H5125" s="40"/>
      <c r="I5125" s="40"/>
    </row>
    <row r="5126" spans="3:9">
      <c r="C5126" s="40"/>
      <c r="D5126" s="40"/>
      <c r="E5126" s="40"/>
      <c r="F5126" s="40"/>
      <c r="G5126" s="40"/>
      <c r="H5126" s="40"/>
      <c r="I5126" s="40"/>
    </row>
    <row r="5127" spans="3:9">
      <c r="C5127" s="40"/>
      <c r="D5127" s="40"/>
      <c r="E5127" s="40"/>
      <c r="F5127" s="40"/>
      <c r="G5127" s="40"/>
      <c r="H5127" s="40"/>
      <c r="I5127" s="40"/>
    </row>
    <row r="5128" spans="3:9">
      <c r="C5128" s="40"/>
      <c r="D5128" s="40"/>
      <c r="E5128" s="40"/>
      <c r="F5128" s="40"/>
      <c r="G5128" s="40"/>
      <c r="H5128" s="40"/>
      <c r="I5128" s="40"/>
    </row>
    <row r="5129" spans="3:9">
      <c r="C5129" s="40"/>
      <c r="D5129" s="40"/>
      <c r="E5129" s="40"/>
      <c r="F5129" s="40"/>
      <c r="G5129" s="40"/>
      <c r="H5129" s="40"/>
      <c r="I5129" s="40"/>
    </row>
    <row r="5130" spans="3:9">
      <c r="C5130" s="40"/>
      <c r="D5130" s="40"/>
      <c r="E5130" s="40"/>
      <c r="F5130" s="40"/>
      <c r="G5130" s="40"/>
      <c r="H5130" s="40"/>
      <c r="I5130" s="40"/>
    </row>
    <row r="5131" spans="3:9">
      <c r="C5131" s="40"/>
      <c r="D5131" s="40"/>
      <c r="E5131" s="40"/>
      <c r="F5131" s="40"/>
      <c r="G5131" s="40"/>
      <c r="H5131" s="40"/>
      <c r="I5131" s="40"/>
    </row>
    <row r="5132" spans="3:9">
      <c r="C5132" s="40"/>
      <c r="D5132" s="40"/>
      <c r="E5132" s="40"/>
      <c r="F5132" s="40"/>
      <c r="G5132" s="40"/>
      <c r="H5132" s="40"/>
      <c r="I5132" s="40"/>
    </row>
    <row r="5133" spans="3:9">
      <c r="C5133" s="40"/>
      <c r="D5133" s="40"/>
      <c r="E5133" s="40"/>
      <c r="F5133" s="40"/>
      <c r="G5133" s="40"/>
      <c r="H5133" s="40"/>
      <c r="I5133" s="40"/>
    </row>
    <row r="5134" spans="3:9">
      <c r="C5134" s="40"/>
      <c r="D5134" s="40"/>
      <c r="E5134" s="40"/>
      <c r="F5134" s="40"/>
      <c r="G5134" s="40"/>
      <c r="H5134" s="40"/>
      <c r="I5134" s="40"/>
    </row>
    <row r="5135" spans="3:9">
      <c r="C5135" s="40"/>
      <c r="D5135" s="40"/>
      <c r="E5135" s="40"/>
      <c r="F5135" s="40"/>
      <c r="G5135" s="40"/>
      <c r="H5135" s="40"/>
      <c r="I5135" s="40"/>
    </row>
    <row r="5136" spans="3:9">
      <c r="C5136" s="41"/>
      <c r="D5136" s="41"/>
      <c r="E5136" s="41"/>
      <c r="F5136" s="41"/>
      <c r="G5136" s="41"/>
      <c r="H5136" s="41"/>
      <c r="I5136" s="41"/>
    </row>
    <row r="5137" spans="2:9">
      <c r="B5137" s="35" t="s">
        <v>2192</v>
      </c>
      <c r="C5137" s="40"/>
      <c r="D5137" s="40"/>
      <c r="E5137" s="40"/>
      <c r="F5137" s="40"/>
      <c r="G5137" s="40"/>
      <c r="H5137" s="40"/>
      <c r="I5137" s="40"/>
    </row>
    <row r="5138" spans="3:9">
      <c r="C5138" s="40"/>
      <c r="D5138" s="40"/>
      <c r="E5138" s="40"/>
      <c r="F5138" s="40"/>
      <c r="G5138" s="40"/>
      <c r="H5138" s="40"/>
      <c r="I5138" s="40"/>
    </row>
    <row r="5139" spans="3:9">
      <c r="C5139" s="40"/>
      <c r="D5139" s="40"/>
      <c r="E5139" s="40"/>
      <c r="F5139" s="40"/>
      <c r="G5139" s="40"/>
      <c r="H5139" s="40"/>
      <c r="I5139" s="40"/>
    </row>
    <row r="5140" spans="3:9">
      <c r="C5140" s="40"/>
      <c r="D5140" s="40"/>
      <c r="E5140" s="40"/>
      <c r="F5140" s="40"/>
      <c r="G5140" s="40"/>
      <c r="H5140" s="40"/>
      <c r="I5140" s="40"/>
    </row>
    <row r="5141" spans="3:9">
      <c r="C5141" s="40"/>
      <c r="D5141" s="40"/>
      <c r="E5141" s="40"/>
      <c r="F5141" s="40"/>
      <c r="G5141" s="40"/>
      <c r="H5141" s="40"/>
      <c r="I5141" s="40"/>
    </row>
    <row r="5142" spans="3:9">
      <c r="C5142" s="40"/>
      <c r="D5142" s="40"/>
      <c r="E5142" s="40"/>
      <c r="F5142" s="40"/>
      <c r="G5142" s="40"/>
      <c r="H5142" s="40"/>
      <c r="I5142" s="40"/>
    </row>
    <row r="5143" spans="3:9">
      <c r="C5143" s="40"/>
      <c r="D5143" s="40"/>
      <c r="E5143" s="40"/>
      <c r="F5143" s="40"/>
      <c r="G5143" s="40"/>
      <c r="H5143" s="40"/>
      <c r="I5143" s="40"/>
    </row>
    <row r="5144" spans="3:9">
      <c r="C5144" s="40"/>
      <c r="D5144" s="40"/>
      <c r="E5144" s="40"/>
      <c r="F5144" s="40"/>
      <c r="G5144" s="40"/>
      <c r="H5144" s="40"/>
      <c r="I5144" s="40"/>
    </row>
    <row r="5145" spans="3:9">
      <c r="C5145" s="40"/>
      <c r="D5145" s="40"/>
      <c r="E5145" s="40"/>
      <c r="F5145" s="40"/>
      <c r="G5145" s="40"/>
      <c r="H5145" s="40"/>
      <c r="I5145" s="40"/>
    </row>
    <row r="5146" spans="3:9">
      <c r="C5146" s="40"/>
      <c r="D5146" s="40"/>
      <c r="E5146" s="40"/>
      <c r="F5146" s="40"/>
      <c r="G5146" s="40"/>
      <c r="H5146" s="40"/>
      <c r="I5146" s="40"/>
    </row>
    <row r="5147" spans="3:9">
      <c r="C5147" s="40"/>
      <c r="D5147" s="40"/>
      <c r="E5147" s="40"/>
      <c r="F5147" s="40"/>
      <c r="G5147" s="40"/>
      <c r="H5147" s="40"/>
      <c r="I5147" s="40"/>
    </row>
    <row r="5148" spans="3:9">
      <c r="C5148" s="41"/>
      <c r="D5148" s="41"/>
      <c r="E5148" s="41"/>
      <c r="F5148" s="41"/>
      <c r="G5148" s="41"/>
      <c r="H5148" s="41"/>
      <c r="I5148" s="41"/>
    </row>
    <row r="5149" spans="2:9">
      <c r="B5149" s="35" t="s">
        <v>2199</v>
      </c>
      <c r="C5149" s="40"/>
      <c r="D5149" s="40"/>
      <c r="E5149" s="40"/>
      <c r="F5149" s="40"/>
      <c r="G5149" s="40"/>
      <c r="H5149" s="40"/>
      <c r="I5149" s="40"/>
    </row>
    <row r="5150" spans="3:9">
      <c r="C5150" s="40"/>
      <c r="D5150" s="40"/>
      <c r="E5150" s="40"/>
      <c r="F5150" s="40"/>
      <c r="G5150" s="40"/>
      <c r="H5150" s="40"/>
      <c r="I5150" s="40"/>
    </row>
    <row r="5151" spans="3:9">
      <c r="C5151" s="40"/>
      <c r="D5151" s="40"/>
      <c r="E5151" s="40"/>
      <c r="F5151" s="40"/>
      <c r="G5151" s="40"/>
      <c r="H5151" s="40"/>
      <c r="I5151" s="40"/>
    </row>
    <row r="5152" spans="3:9">
      <c r="C5152" s="40"/>
      <c r="D5152" s="40"/>
      <c r="E5152" s="40"/>
      <c r="F5152" s="40"/>
      <c r="G5152" s="40"/>
      <c r="H5152" s="40"/>
      <c r="I5152" s="40"/>
    </row>
    <row r="5153" spans="3:9">
      <c r="C5153" s="40"/>
      <c r="D5153" s="40"/>
      <c r="E5153" s="40"/>
      <c r="F5153" s="40"/>
      <c r="G5153" s="40"/>
      <c r="H5153" s="40"/>
      <c r="I5153" s="40"/>
    </row>
    <row r="5154" spans="3:9">
      <c r="C5154" s="40"/>
      <c r="D5154" s="40"/>
      <c r="E5154" s="40"/>
      <c r="F5154" s="40"/>
      <c r="G5154" s="40"/>
      <c r="H5154" s="40"/>
      <c r="I5154" s="40"/>
    </row>
    <row r="5155" spans="3:9">
      <c r="C5155" s="40"/>
      <c r="D5155" s="40"/>
      <c r="E5155" s="40"/>
      <c r="F5155" s="40"/>
      <c r="G5155" s="40"/>
      <c r="H5155" s="40"/>
      <c r="I5155" s="40"/>
    </row>
    <row r="5156" spans="3:9">
      <c r="C5156" s="40"/>
      <c r="D5156" s="40"/>
      <c r="E5156" s="40"/>
      <c r="F5156" s="40"/>
      <c r="G5156" s="40"/>
      <c r="H5156" s="40"/>
      <c r="I5156" s="40"/>
    </row>
    <row r="5157" spans="3:9">
      <c r="C5157" s="40"/>
      <c r="D5157" s="40"/>
      <c r="E5157" s="40"/>
      <c r="F5157" s="40"/>
      <c r="G5157" s="40"/>
      <c r="H5157" s="40"/>
      <c r="I5157" s="40"/>
    </row>
    <row r="5158" spans="3:9">
      <c r="C5158" s="40"/>
      <c r="D5158" s="40"/>
      <c r="E5158" s="40"/>
      <c r="F5158" s="40"/>
      <c r="G5158" s="40"/>
      <c r="H5158" s="40"/>
      <c r="I5158" s="40"/>
    </row>
    <row r="5159" spans="3:9">
      <c r="C5159" s="40"/>
      <c r="D5159" s="40"/>
      <c r="E5159" s="40"/>
      <c r="F5159" s="40"/>
      <c r="G5159" s="40"/>
      <c r="H5159" s="40"/>
      <c r="I5159" s="40"/>
    </row>
    <row r="5160" spans="3:9">
      <c r="C5160" s="41"/>
      <c r="D5160" s="41"/>
      <c r="E5160" s="41"/>
      <c r="F5160" s="41"/>
      <c r="G5160" s="41"/>
      <c r="H5160" s="41"/>
      <c r="I5160" s="41"/>
    </row>
    <row r="5161" spans="2:9">
      <c r="B5161" s="35" t="s">
        <v>2203</v>
      </c>
      <c r="C5161" s="40"/>
      <c r="D5161" s="40"/>
      <c r="E5161" s="40"/>
      <c r="F5161" s="40"/>
      <c r="G5161" s="40"/>
      <c r="H5161" s="40"/>
      <c r="I5161" s="40"/>
    </row>
    <row r="5162" spans="3:9">
      <c r="C5162" s="40"/>
      <c r="D5162" s="40"/>
      <c r="E5162" s="40"/>
      <c r="F5162" s="40"/>
      <c r="G5162" s="40"/>
      <c r="H5162" s="40"/>
      <c r="I5162" s="40"/>
    </row>
    <row r="5163" spans="3:9">
      <c r="C5163" s="40"/>
      <c r="D5163" s="40"/>
      <c r="E5163" s="40"/>
      <c r="F5163" s="40"/>
      <c r="G5163" s="40"/>
      <c r="H5163" s="40"/>
      <c r="I5163" s="40"/>
    </row>
    <row r="5164" spans="3:9">
      <c r="C5164" s="40"/>
      <c r="D5164" s="40"/>
      <c r="E5164" s="40"/>
      <c r="F5164" s="40"/>
      <c r="G5164" s="40"/>
      <c r="H5164" s="40"/>
      <c r="I5164" s="40"/>
    </row>
    <row r="5165" spans="3:9">
      <c r="C5165" s="40"/>
      <c r="D5165" s="40"/>
      <c r="E5165" s="40"/>
      <c r="F5165" s="40"/>
      <c r="G5165" s="40"/>
      <c r="H5165" s="40"/>
      <c r="I5165" s="40"/>
    </row>
    <row r="5166" spans="3:9">
      <c r="C5166" s="40"/>
      <c r="D5166" s="40"/>
      <c r="E5166" s="40"/>
      <c r="F5166" s="40"/>
      <c r="G5166" s="40"/>
      <c r="H5166" s="40"/>
      <c r="I5166" s="40"/>
    </row>
    <row r="5167" spans="3:9">
      <c r="C5167" s="40"/>
      <c r="D5167" s="40"/>
      <c r="E5167" s="40"/>
      <c r="F5167" s="40"/>
      <c r="G5167" s="40"/>
      <c r="H5167" s="40"/>
      <c r="I5167" s="40"/>
    </row>
    <row r="5168" spans="3:9">
      <c r="C5168" s="40"/>
      <c r="D5168" s="40"/>
      <c r="E5168" s="40"/>
      <c r="F5168" s="40"/>
      <c r="G5168" s="40"/>
      <c r="H5168" s="40"/>
      <c r="I5168" s="40"/>
    </row>
    <row r="5169" spans="3:9">
      <c r="C5169" s="40"/>
      <c r="D5169" s="40"/>
      <c r="E5169" s="40"/>
      <c r="F5169" s="40"/>
      <c r="G5169" s="40"/>
      <c r="H5169" s="40"/>
      <c r="I5169" s="40"/>
    </row>
    <row r="5170" spans="3:9">
      <c r="C5170" s="40"/>
      <c r="D5170" s="40"/>
      <c r="E5170" s="40"/>
      <c r="F5170" s="40"/>
      <c r="G5170" s="40"/>
      <c r="H5170" s="40"/>
      <c r="I5170" s="40"/>
    </row>
    <row r="5171" spans="3:9">
      <c r="C5171" s="40"/>
      <c r="D5171" s="40"/>
      <c r="E5171" s="40"/>
      <c r="F5171" s="40"/>
      <c r="G5171" s="40"/>
      <c r="H5171" s="40"/>
      <c r="I5171" s="40"/>
    </row>
    <row r="5172" spans="3:9">
      <c r="C5172" s="41"/>
      <c r="D5172" s="41"/>
      <c r="E5172" s="41"/>
      <c r="F5172" s="41"/>
      <c r="G5172" s="41"/>
      <c r="H5172" s="41"/>
      <c r="I5172" s="41"/>
    </row>
    <row r="5173" spans="2:9">
      <c r="B5173" s="35" t="s">
        <v>2209</v>
      </c>
      <c r="C5173" s="40"/>
      <c r="D5173" s="40"/>
      <c r="E5173" s="40"/>
      <c r="F5173" s="40"/>
      <c r="G5173" s="40"/>
      <c r="H5173" s="40"/>
      <c r="I5173" s="40"/>
    </row>
    <row r="5174" spans="3:9">
      <c r="C5174" s="40"/>
      <c r="D5174" s="40"/>
      <c r="E5174" s="40"/>
      <c r="F5174" s="40"/>
      <c r="G5174" s="40"/>
      <c r="H5174" s="40"/>
      <c r="I5174" s="40"/>
    </row>
    <row r="5175" spans="3:9">
      <c r="C5175" s="40"/>
      <c r="D5175" s="40"/>
      <c r="E5175" s="40"/>
      <c r="F5175" s="40"/>
      <c r="G5175" s="40"/>
      <c r="H5175" s="40"/>
      <c r="I5175" s="40"/>
    </row>
    <row r="5176" spans="3:9">
      <c r="C5176" s="40"/>
      <c r="D5176" s="40"/>
      <c r="E5176" s="40"/>
      <c r="F5176" s="40"/>
      <c r="G5176" s="40"/>
      <c r="H5176" s="40"/>
      <c r="I5176" s="40"/>
    </row>
    <row r="5177" spans="3:9">
      <c r="C5177" s="40"/>
      <c r="D5177" s="40"/>
      <c r="E5177" s="40"/>
      <c r="F5177" s="40"/>
      <c r="G5177" s="40"/>
      <c r="H5177" s="40"/>
      <c r="I5177" s="40"/>
    </row>
    <row r="5178" spans="3:9">
      <c r="C5178" s="40"/>
      <c r="D5178" s="40"/>
      <c r="E5178" s="40"/>
      <c r="F5178" s="40"/>
      <c r="G5178" s="40"/>
      <c r="H5178" s="40"/>
      <c r="I5178" s="40"/>
    </row>
    <row r="5179" spans="3:9">
      <c r="C5179" s="40"/>
      <c r="D5179" s="40"/>
      <c r="E5179" s="40"/>
      <c r="F5179" s="40"/>
      <c r="G5179" s="40"/>
      <c r="H5179" s="40"/>
      <c r="I5179" s="40"/>
    </row>
    <row r="5180" spans="3:9">
      <c r="C5180" s="40"/>
      <c r="D5180" s="40"/>
      <c r="E5180" s="40"/>
      <c r="F5180" s="40"/>
      <c r="G5180" s="40"/>
      <c r="H5180" s="40"/>
      <c r="I5180" s="40"/>
    </row>
    <row r="5181" spans="3:9">
      <c r="C5181" s="40"/>
      <c r="D5181" s="40"/>
      <c r="E5181" s="40"/>
      <c r="F5181" s="40"/>
      <c r="G5181" s="40"/>
      <c r="H5181" s="40"/>
      <c r="I5181" s="40"/>
    </row>
    <row r="5182" spans="3:9">
      <c r="C5182" s="40"/>
      <c r="D5182" s="40"/>
      <c r="E5182" s="40"/>
      <c r="F5182" s="40"/>
      <c r="G5182" s="40"/>
      <c r="H5182" s="40"/>
      <c r="I5182" s="40"/>
    </row>
    <row r="5183" spans="3:9">
      <c r="C5183" s="40"/>
      <c r="D5183" s="40"/>
      <c r="E5183" s="40"/>
      <c r="F5183" s="40"/>
      <c r="G5183" s="40"/>
      <c r="H5183" s="40"/>
      <c r="I5183" s="40"/>
    </row>
    <row r="5184" spans="3:9">
      <c r="C5184" s="41"/>
      <c r="D5184" s="41"/>
      <c r="E5184" s="41"/>
      <c r="F5184" s="41"/>
      <c r="G5184" s="41"/>
      <c r="H5184" s="41"/>
      <c r="I5184" s="41"/>
    </row>
    <row r="5185" spans="2:9">
      <c r="B5185" s="35" t="s">
        <v>2214</v>
      </c>
      <c r="C5185" s="40"/>
      <c r="D5185" s="40"/>
      <c r="E5185" s="40"/>
      <c r="F5185" s="40"/>
      <c r="G5185" s="40"/>
      <c r="H5185" s="40"/>
      <c r="I5185" s="40"/>
    </row>
    <row r="5186" spans="3:9">
      <c r="C5186" s="40"/>
      <c r="D5186" s="40"/>
      <c r="E5186" s="40"/>
      <c r="F5186" s="40"/>
      <c r="G5186" s="40"/>
      <c r="H5186" s="40"/>
      <c r="I5186" s="40"/>
    </row>
    <row r="5187" spans="3:9">
      <c r="C5187" s="40"/>
      <c r="D5187" s="40"/>
      <c r="E5187" s="40"/>
      <c r="F5187" s="40"/>
      <c r="G5187" s="40"/>
      <c r="H5187" s="40"/>
      <c r="I5187" s="40"/>
    </row>
    <row r="5188" spans="3:9">
      <c r="C5188" s="40"/>
      <c r="D5188" s="40"/>
      <c r="E5188" s="40"/>
      <c r="F5188" s="40"/>
      <c r="G5188" s="40"/>
      <c r="H5188" s="40"/>
      <c r="I5188" s="40"/>
    </row>
    <row r="5189" spans="3:9">
      <c r="C5189" s="40"/>
      <c r="D5189" s="40"/>
      <c r="E5189" s="40"/>
      <c r="F5189" s="40"/>
      <c r="G5189" s="40"/>
      <c r="H5189" s="40"/>
      <c r="I5189" s="40"/>
    </row>
    <row r="5190" spans="3:9">
      <c r="C5190" s="40"/>
      <c r="D5190" s="40"/>
      <c r="E5190" s="40"/>
      <c r="F5190" s="40"/>
      <c r="G5190" s="40"/>
      <c r="H5190" s="40"/>
      <c r="I5190" s="40"/>
    </row>
    <row r="5191" spans="3:9">
      <c r="C5191" s="40"/>
      <c r="D5191" s="40"/>
      <c r="E5191" s="40"/>
      <c r="F5191" s="40"/>
      <c r="G5191" s="40"/>
      <c r="H5191" s="40"/>
      <c r="I5191" s="40"/>
    </row>
    <row r="5192" spans="3:9">
      <c r="C5192" s="40"/>
      <c r="D5192" s="40"/>
      <c r="E5192" s="40"/>
      <c r="F5192" s="40"/>
      <c r="G5192" s="40"/>
      <c r="H5192" s="40"/>
      <c r="I5192" s="40"/>
    </row>
    <row r="5193" spans="3:9">
      <c r="C5193" s="40"/>
      <c r="D5193" s="40"/>
      <c r="E5193" s="40"/>
      <c r="F5193" s="40"/>
      <c r="G5193" s="40"/>
      <c r="H5193" s="40"/>
      <c r="I5193" s="40"/>
    </row>
    <row r="5194" spans="3:9">
      <c r="C5194" s="40"/>
      <c r="D5194" s="40"/>
      <c r="E5194" s="40"/>
      <c r="F5194" s="40"/>
      <c r="G5194" s="40"/>
      <c r="H5194" s="40"/>
      <c r="I5194" s="40"/>
    </row>
    <row r="5195" spans="3:9">
      <c r="C5195" s="40"/>
      <c r="D5195" s="40"/>
      <c r="E5195" s="40"/>
      <c r="F5195" s="40"/>
      <c r="G5195" s="40"/>
      <c r="H5195" s="40"/>
      <c r="I5195" s="40"/>
    </row>
    <row r="5196" spans="3:9">
      <c r="C5196" s="41"/>
      <c r="D5196" s="41"/>
      <c r="E5196" s="41"/>
      <c r="F5196" s="41"/>
      <c r="G5196" s="41"/>
      <c r="H5196" s="41"/>
      <c r="I5196" s="41"/>
    </row>
    <row r="5197" spans="2:9">
      <c r="B5197" s="35" t="s">
        <v>2218</v>
      </c>
      <c r="C5197" s="40"/>
      <c r="D5197" s="40"/>
      <c r="E5197" s="40"/>
      <c r="F5197" s="40"/>
      <c r="G5197" s="40"/>
      <c r="H5197" s="40"/>
      <c r="I5197" s="40"/>
    </row>
    <row r="5198" spans="3:9">
      <c r="C5198" s="40"/>
      <c r="D5198" s="40"/>
      <c r="E5198" s="40"/>
      <c r="F5198" s="40"/>
      <c r="G5198" s="40"/>
      <c r="H5198" s="40"/>
      <c r="I5198" s="40"/>
    </row>
    <row r="5199" spans="3:9">
      <c r="C5199" s="40"/>
      <c r="D5199" s="40"/>
      <c r="E5199" s="40"/>
      <c r="F5199" s="40"/>
      <c r="G5199" s="40"/>
      <c r="H5199" s="40"/>
      <c r="I5199" s="40"/>
    </row>
    <row r="5200" spans="3:9">
      <c r="C5200" s="40"/>
      <c r="D5200" s="40"/>
      <c r="E5200" s="40"/>
      <c r="F5200" s="40"/>
      <c r="G5200" s="40"/>
      <c r="H5200" s="40"/>
      <c r="I5200" s="40"/>
    </row>
    <row r="5201" spans="3:9">
      <c r="C5201" s="40"/>
      <c r="D5201" s="40"/>
      <c r="E5201" s="40"/>
      <c r="F5201" s="40"/>
      <c r="G5201" s="40"/>
      <c r="H5201" s="40"/>
      <c r="I5201" s="40"/>
    </row>
    <row r="5202" spans="3:9">
      <c r="C5202" s="40"/>
      <c r="D5202" s="40"/>
      <c r="E5202" s="40"/>
      <c r="F5202" s="40"/>
      <c r="G5202" s="40"/>
      <c r="H5202" s="40"/>
      <c r="I5202" s="40"/>
    </row>
    <row r="5203" spans="3:9">
      <c r="C5203" s="40"/>
      <c r="D5203" s="40"/>
      <c r="E5203" s="40"/>
      <c r="F5203" s="40"/>
      <c r="G5203" s="40"/>
      <c r="H5203" s="40"/>
      <c r="I5203" s="40"/>
    </row>
    <row r="5204" spans="3:9">
      <c r="C5204" s="40"/>
      <c r="D5204" s="40"/>
      <c r="E5204" s="40"/>
      <c r="F5204" s="40"/>
      <c r="G5204" s="40"/>
      <c r="H5204" s="40"/>
      <c r="I5204" s="40"/>
    </row>
    <row r="5205" spans="3:9">
      <c r="C5205" s="40"/>
      <c r="D5205" s="40"/>
      <c r="E5205" s="40"/>
      <c r="F5205" s="40"/>
      <c r="G5205" s="40"/>
      <c r="H5205" s="40"/>
      <c r="I5205" s="40"/>
    </row>
    <row r="5206" spans="3:9">
      <c r="C5206" s="40"/>
      <c r="D5206" s="40"/>
      <c r="E5206" s="40"/>
      <c r="F5206" s="40"/>
      <c r="G5206" s="40"/>
      <c r="H5206" s="40"/>
      <c r="I5206" s="40"/>
    </row>
    <row r="5207" spans="3:9">
      <c r="C5207" s="40"/>
      <c r="D5207" s="40"/>
      <c r="E5207" s="40"/>
      <c r="F5207" s="40"/>
      <c r="G5207" s="40"/>
      <c r="H5207" s="40"/>
      <c r="I5207" s="40"/>
    </row>
    <row r="5208" spans="3:9">
      <c r="C5208" s="41"/>
      <c r="D5208" s="41"/>
      <c r="E5208" s="41"/>
      <c r="F5208" s="41"/>
      <c r="G5208" s="41"/>
      <c r="H5208" s="41"/>
      <c r="I5208" s="41"/>
    </row>
    <row r="5209" spans="2:9">
      <c r="B5209" s="35" t="s">
        <v>2221</v>
      </c>
      <c r="C5209" s="40"/>
      <c r="D5209" s="40"/>
      <c r="E5209" s="40"/>
      <c r="F5209" s="40"/>
      <c r="G5209" s="40"/>
      <c r="H5209" s="40"/>
      <c r="I5209" s="40"/>
    </row>
    <row r="5210" spans="3:9">
      <c r="C5210" s="40"/>
      <c r="D5210" s="40"/>
      <c r="E5210" s="40"/>
      <c r="F5210" s="40"/>
      <c r="G5210" s="40"/>
      <c r="H5210" s="40"/>
      <c r="I5210" s="40"/>
    </row>
    <row r="5211" spans="3:9">
      <c r="C5211" s="40"/>
      <c r="D5211" s="40"/>
      <c r="E5211" s="40"/>
      <c r="F5211" s="40"/>
      <c r="G5211" s="40"/>
      <c r="H5211" s="40"/>
      <c r="I5211" s="40"/>
    </row>
    <row r="5212" spans="3:9">
      <c r="C5212" s="40"/>
      <c r="D5212" s="40"/>
      <c r="E5212" s="40"/>
      <c r="F5212" s="40"/>
      <c r="G5212" s="40"/>
      <c r="H5212" s="40"/>
      <c r="I5212" s="40"/>
    </row>
    <row r="5213" spans="3:9">
      <c r="C5213" s="40"/>
      <c r="D5213" s="40"/>
      <c r="E5213" s="40"/>
      <c r="F5213" s="40"/>
      <c r="G5213" s="40"/>
      <c r="H5213" s="40"/>
      <c r="I5213" s="40"/>
    </row>
    <row r="5214" spans="3:9">
      <c r="C5214" s="40"/>
      <c r="D5214" s="40"/>
      <c r="E5214" s="40"/>
      <c r="F5214" s="40"/>
      <c r="G5214" s="40"/>
      <c r="H5214" s="40"/>
      <c r="I5214" s="40"/>
    </row>
    <row r="5215" spans="3:9">
      <c r="C5215" s="40"/>
      <c r="D5215" s="40"/>
      <c r="E5215" s="40"/>
      <c r="F5215" s="40"/>
      <c r="G5215" s="40"/>
      <c r="H5215" s="40"/>
      <c r="I5215" s="40"/>
    </row>
    <row r="5216" spans="3:9">
      <c r="C5216" s="40"/>
      <c r="D5216" s="40"/>
      <c r="E5216" s="40"/>
      <c r="F5216" s="40"/>
      <c r="G5216" s="40"/>
      <c r="H5216" s="40"/>
      <c r="I5216" s="40"/>
    </row>
    <row r="5217" spans="3:9">
      <c r="C5217" s="40"/>
      <c r="D5217" s="40"/>
      <c r="E5217" s="40"/>
      <c r="F5217" s="40"/>
      <c r="G5217" s="40"/>
      <c r="H5217" s="40"/>
      <c r="I5217" s="40"/>
    </row>
    <row r="5218" spans="3:9">
      <c r="C5218" s="40"/>
      <c r="D5218" s="40"/>
      <c r="E5218" s="40"/>
      <c r="F5218" s="40"/>
      <c r="G5218" s="40"/>
      <c r="H5218" s="40"/>
      <c r="I5218" s="40"/>
    </row>
    <row r="5219" spans="3:9">
      <c r="C5219" s="40"/>
      <c r="D5219" s="40"/>
      <c r="E5219" s="40"/>
      <c r="F5219" s="40"/>
      <c r="G5219" s="40"/>
      <c r="H5219" s="40"/>
      <c r="I5219" s="40"/>
    </row>
    <row r="5220" spans="3:9">
      <c r="C5220" s="41"/>
      <c r="D5220" s="41"/>
      <c r="E5220" s="41"/>
      <c r="F5220" s="41"/>
      <c r="G5220" s="41"/>
      <c r="H5220" s="41"/>
      <c r="I5220" s="41"/>
    </row>
    <row r="5221" spans="2:9">
      <c r="B5221" s="35" t="s">
        <v>2223</v>
      </c>
      <c r="C5221" s="40"/>
      <c r="D5221" s="40"/>
      <c r="E5221" s="40"/>
      <c r="F5221" s="40"/>
      <c r="G5221" s="40"/>
      <c r="H5221" s="40"/>
      <c r="I5221" s="40"/>
    </row>
    <row r="5222" spans="3:9">
      <c r="C5222" s="40"/>
      <c r="D5222" s="40"/>
      <c r="E5222" s="40"/>
      <c r="F5222" s="40"/>
      <c r="G5222" s="40"/>
      <c r="H5222" s="40"/>
      <c r="I5222" s="40"/>
    </row>
    <row r="5223" spans="3:9">
      <c r="C5223" s="40"/>
      <c r="D5223" s="40"/>
      <c r="E5223" s="40"/>
      <c r="F5223" s="40"/>
      <c r="G5223" s="40"/>
      <c r="H5223" s="40"/>
      <c r="I5223" s="40"/>
    </row>
    <row r="5224" spans="3:9">
      <c r="C5224" s="40"/>
      <c r="D5224" s="40"/>
      <c r="E5224" s="40"/>
      <c r="F5224" s="40"/>
      <c r="G5224" s="40"/>
      <c r="H5224" s="40"/>
      <c r="I5224" s="40"/>
    </row>
    <row r="5225" spans="3:9">
      <c r="C5225" s="40"/>
      <c r="D5225" s="40"/>
      <c r="E5225" s="40"/>
      <c r="F5225" s="40"/>
      <c r="G5225" s="40"/>
      <c r="H5225" s="40"/>
      <c r="I5225" s="40"/>
    </row>
    <row r="5226" spans="3:9">
      <c r="C5226" s="40"/>
      <c r="D5226" s="40"/>
      <c r="E5226" s="40"/>
      <c r="F5226" s="40"/>
      <c r="G5226" s="40"/>
      <c r="H5226" s="40"/>
      <c r="I5226" s="40"/>
    </row>
    <row r="5227" spans="3:9">
      <c r="C5227" s="40"/>
      <c r="D5227" s="40"/>
      <c r="E5227" s="40"/>
      <c r="F5227" s="40"/>
      <c r="G5227" s="40"/>
      <c r="H5227" s="40"/>
      <c r="I5227" s="40"/>
    </row>
    <row r="5228" spans="3:9">
      <c r="C5228" s="40"/>
      <c r="D5228" s="40"/>
      <c r="E5228" s="40"/>
      <c r="F5228" s="40"/>
      <c r="G5228" s="40"/>
      <c r="H5228" s="40"/>
      <c r="I5228" s="40"/>
    </row>
    <row r="5229" spans="3:9">
      <c r="C5229" s="40"/>
      <c r="D5229" s="40"/>
      <c r="E5229" s="40"/>
      <c r="F5229" s="40"/>
      <c r="G5229" s="40"/>
      <c r="H5229" s="40"/>
      <c r="I5229" s="40"/>
    </row>
    <row r="5230" spans="3:9">
      <c r="C5230" s="40"/>
      <c r="D5230" s="40"/>
      <c r="E5230" s="40"/>
      <c r="F5230" s="40"/>
      <c r="G5230" s="40"/>
      <c r="H5230" s="40"/>
      <c r="I5230" s="40"/>
    </row>
    <row r="5231" spans="3:9">
      <c r="C5231" s="40"/>
      <c r="D5231" s="40"/>
      <c r="E5231" s="40"/>
      <c r="F5231" s="40"/>
      <c r="G5231" s="40"/>
      <c r="H5231" s="40"/>
      <c r="I5231" s="40"/>
    </row>
    <row r="5232" spans="3:9">
      <c r="C5232" s="41"/>
      <c r="D5232" s="41"/>
      <c r="E5232" s="41"/>
      <c r="F5232" s="41"/>
      <c r="G5232" s="41"/>
      <c r="H5232" s="41"/>
      <c r="I5232" s="41"/>
    </row>
    <row r="5233" spans="2:9">
      <c r="B5233" s="35" t="s">
        <v>2225</v>
      </c>
      <c r="C5233" s="40"/>
      <c r="D5233" s="40"/>
      <c r="E5233" s="40"/>
      <c r="F5233" s="40"/>
      <c r="G5233" s="40"/>
      <c r="H5233" s="40"/>
      <c r="I5233" s="40"/>
    </row>
    <row r="5234" spans="3:9">
      <c r="C5234" s="40"/>
      <c r="D5234" s="40"/>
      <c r="E5234" s="40"/>
      <c r="F5234" s="40"/>
      <c r="G5234" s="40"/>
      <c r="H5234" s="40"/>
      <c r="I5234" s="40"/>
    </row>
    <row r="5235" spans="3:9">
      <c r="C5235" s="40"/>
      <c r="D5235" s="40"/>
      <c r="E5235" s="40"/>
      <c r="F5235" s="40"/>
      <c r="G5235" s="40"/>
      <c r="H5235" s="40"/>
      <c r="I5235" s="40"/>
    </row>
    <row r="5236" spans="3:9">
      <c r="C5236" s="40"/>
      <c r="D5236" s="40"/>
      <c r="E5236" s="40"/>
      <c r="F5236" s="40"/>
      <c r="G5236" s="40"/>
      <c r="H5236" s="40"/>
      <c r="I5236" s="40"/>
    </row>
    <row r="5237" spans="3:9">
      <c r="C5237" s="40"/>
      <c r="D5237" s="40"/>
      <c r="E5237" s="40"/>
      <c r="F5237" s="40"/>
      <c r="G5237" s="40"/>
      <c r="H5237" s="40"/>
      <c r="I5237" s="40"/>
    </row>
    <row r="5238" spans="3:9">
      <c r="C5238" s="40"/>
      <c r="D5238" s="40"/>
      <c r="E5238" s="40"/>
      <c r="F5238" s="40"/>
      <c r="G5238" s="40"/>
      <c r="H5238" s="40"/>
      <c r="I5238" s="40"/>
    </row>
    <row r="5239" spans="3:9">
      <c r="C5239" s="40"/>
      <c r="D5239" s="40"/>
      <c r="E5239" s="40"/>
      <c r="F5239" s="40"/>
      <c r="G5239" s="40"/>
      <c r="H5239" s="40"/>
      <c r="I5239" s="40"/>
    </row>
    <row r="5240" spans="3:9">
      <c r="C5240" s="40"/>
      <c r="D5240" s="40"/>
      <c r="E5240" s="40"/>
      <c r="F5240" s="40"/>
      <c r="G5240" s="40"/>
      <c r="H5240" s="40"/>
      <c r="I5240" s="40"/>
    </row>
    <row r="5241" spans="3:9">
      <c r="C5241" s="40"/>
      <c r="D5241" s="40"/>
      <c r="E5241" s="40"/>
      <c r="F5241" s="40"/>
      <c r="G5241" s="40"/>
      <c r="H5241" s="40"/>
      <c r="I5241" s="40"/>
    </row>
    <row r="5242" spans="3:9">
      <c r="C5242" s="40"/>
      <c r="D5242" s="40"/>
      <c r="E5242" s="40"/>
      <c r="F5242" s="40"/>
      <c r="G5242" s="40"/>
      <c r="H5242" s="40"/>
      <c r="I5242" s="40"/>
    </row>
    <row r="5243" spans="3:9">
      <c r="C5243" s="40"/>
      <c r="D5243" s="40"/>
      <c r="E5243" s="40"/>
      <c r="F5243" s="40"/>
      <c r="G5243" s="40"/>
      <c r="H5243" s="40"/>
      <c r="I5243" s="40"/>
    </row>
    <row r="5244" spans="3:9">
      <c r="C5244" s="41"/>
      <c r="D5244" s="41"/>
      <c r="E5244" s="41"/>
      <c r="F5244" s="41"/>
      <c r="G5244" s="41"/>
      <c r="H5244" s="41"/>
      <c r="I5244" s="41"/>
    </row>
    <row r="5245" spans="2:9">
      <c r="B5245" s="35" t="s">
        <v>2227</v>
      </c>
      <c r="C5245" s="40"/>
      <c r="D5245" s="40"/>
      <c r="E5245" s="40"/>
      <c r="F5245" s="40"/>
      <c r="G5245" s="40"/>
      <c r="H5245" s="40"/>
      <c r="I5245" s="40"/>
    </row>
    <row r="5246" spans="3:9">
      <c r="C5246" s="40"/>
      <c r="D5246" s="40"/>
      <c r="E5246" s="40"/>
      <c r="F5246" s="40"/>
      <c r="G5246" s="40"/>
      <c r="H5246" s="40"/>
      <c r="I5246" s="40"/>
    </row>
    <row r="5247" spans="3:9">
      <c r="C5247" s="40"/>
      <c r="D5247" s="40"/>
      <c r="E5247" s="40"/>
      <c r="F5247" s="40"/>
      <c r="G5247" s="40"/>
      <c r="H5247" s="40"/>
      <c r="I5247" s="40"/>
    </row>
    <row r="5248" spans="3:9">
      <c r="C5248" s="40"/>
      <c r="D5248" s="40"/>
      <c r="E5248" s="40"/>
      <c r="F5248" s="40"/>
      <c r="G5248" s="40"/>
      <c r="H5248" s="40"/>
      <c r="I5248" s="40"/>
    </row>
    <row r="5249" spans="3:9">
      <c r="C5249" s="40"/>
      <c r="D5249" s="40"/>
      <c r="E5249" s="40"/>
      <c r="F5249" s="40"/>
      <c r="G5249" s="40"/>
      <c r="H5249" s="40"/>
      <c r="I5249" s="40"/>
    </row>
    <row r="5250" spans="3:9">
      <c r="C5250" s="40"/>
      <c r="D5250" s="40"/>
      <c r="E5250" s="40"/>
      <c r="F5250" s="40"/>
      <c r="G5250" s="40"/>
      <c r="H5250" s="40"/>
      <c r="I5250" s="40"/>
    </row>
    <row r="5251" spans="3:9">
      <c r="C5251" s="40"/>
      <c r="D5251" s="40"/>
      <c r="E5251" s="40"/>
      <c r="F5251" s="40"/>
      <c r="G5251" s="40"/>
      <c r="H5251" s="40"/>
      <c r="I5251" s="40"/>
    </row>
    <row r="5252" spans="3:9">
      <c r="C5252" s="40"/>
      <c r="D5252" s="40"/>
      <c r="E5252" s="40"/>
      <c r="F5252" s="40"/>
      <c r="G5252" s="40"/>
      <c r="H5252" s="40"/>
      <c r="I5252" s="40"/>
    </row>
    <row r="5253" spans="3:9">
      <c r="C5253" s="40"/>
      <c r="D5253" s="40"/>
      <c r="E5253" s="40"/>
      <c r="F5253" s="40"/>
      <c r="G5253" s="40"/>
      <c r="H5253" s="40"/>
      <c r="I5253" s="40"/>
    </row>
    <row r="5254" spans="3:9">
      <c r="C5254" s="40"/>
      <c r="D5254" s="40"/>
      <c r="E5254" s="40"/>
      <c r="F5254" s="40"/>
      <c r="G5254" s="40"/>
      <c r="H5254" s="40"/>
      <c r="I5254" s="40"/>
    </row>
    <row r="5255" spans="3:9">
      <c r="C5255" s="40"/>
      <c r="D5255" s="40"/>
      <c r="E5255" s="40"/>
      <c r="F5255" s="40"/>
      <c r="G5255" s="40"/>
      <c r="H5255" s="40"/>
      <c r="I5255" s="40"/>
    </row>
    <row r="5256" spans="3:9">
      <c r="C5256" s="41"/>
      <c r="D5256" s="41"/>
      <c r="E5256" s="41"/>
      <c r="F5256" s="41"/>
      <c r="G5256" s="41"/>
      <c r="H5256" s="41"/>
      <c r="I5256" s="41"/>
    </row>
    <row r="5257" spans="2:9">
      <c r="B5257" s="35" t="s">
        <v>2230</v>
      </c>
      <c r="C5257" s="40"/>
      <c r="D5257" s="40"/>
      <c r="E5257" s="40"/>
      <c r="F5257" s="40"/>
      <c r="G5257" s="40"/>
      <c r="H5257" s="40"/>
      <c r="I5257" s="40"/>
    </row>
    <row r="5258" spans="3:9">
      <c r="C5258" s="40"/>
      <c r="D5258" s="40"/>
      <c r="E5258" s="40"/>
      <c r="F5258" s="40"/>
      <c r="G5258" s="40"/>
      <c r="H5258" s="40"/>
      <c r="I5258" s="40"/>
    </row>
    <row r="5259" spans="3:9">
      <c r="C5259" s="40"/>
      <c r="D5259" s="40"/>
      <c r="E5259" s="40"/>
      <c r="F5259" s="40"/>
      <c r="G5259" s="40"/>
      <c r="H5259" s="40"/>
      <c r="I5259" s="40"/>
    </row>
    <row r="5260" spans="3:9">
      <c r="C5260" s="40"/>
      <c r="D5260" s="40"/>
      <c r="E5260" s="40"/>
      <c r="F5260" s="40"/>
      <c r="G5260" s="40"/>
      <c r="H5260" s="40"/>
      <c r="I5260" s="40"/>
    </row>
    <row r="5261" spans="3:9">
      <c r="C5261" s="40"/>
      <c r="D5261" s="40"/>
      <c r="E5261" s="40"/>
      <c r="F5261" s="40"/>
      <c r="G5261" s="40"/>
      <c r="H5261" s="40"/>
      <c r="I5261" s="40"/>
    </row>
    <row r="5262" spans="3:9">
      <c r="C5262" s="40"/>
      <c r="D5262" s="40"/>
      <c r="E5262" s="40"/>
      <c r="F5262" s="40"/>
      <c r="G5262" s="40"/>
      <c r="H5262" s="40"/>
      <c r="I5262" s="40"/>
    </row>
    <row r="5263" spans="3:9">
      <c r="C5263" s="40"/>
      <c r="D5263" s="40"/>
      <c r="E5263" s="40"/>
      <c r="F5263" s="40"/>
      <c r="G5263" s="40"/>
      <c r="H5263" s="40"/>
      <c r="I5263" s="40"/>
    </row>
    <row r="5264" spans="3:9">
      <c r="C5264" s="40"/>
      <c r="D5264" s="40"/>
      <c r="E5264" s="40"/>
      <c r="F5264" s="40"/>
      <c r="G5264" s="40"/>
      <c r="H5264" s="40"/>
      <c r="I5264" s="40"/>
    </row>
    <row r="5265" spans="3:9">
      <c r="C5265" s="40"/>
      <c r="D5265" s="40"/>
      <c r="E5265" s="40"/>
      <c r="F5265" s="40"/>
      <c r="G5265" s="40"/>
      <c r="H5265" s="40"/>
      <c r="I5265" s="40"/>
    </row>
    <row r="5266" spans="3:9">
      <c r="C5266" s="40"/>
      <c r="D5266" s="40"/>
      <c r="E5266" s="40"/>
      <c r="F5266" s="40"/>
      <c r="G5266" s="40"/>
      <c r="H5266" s="40"/>
      <c r="I5266" s="40"/>
    </row>
    <row r="5267" spans="3:9">
      <c r="C5267" s="40"/>
      <c r="D5267" s="40"/>
      <c r="E5267" s="40"/>
      <c r="F5267" s="40"/>
      <c r="G5267" s="40"/>
      <c r="H5267" s="40"/>
      <c r="I5267" s="40"/>
    </row>
    <row r="5268" spans="3:9">
      <c r="C5268" s="41"/>
      <c r="D5268" s="41"/>
      <c r="E5268" s="41"/>
      <c r="F5268" s="41"/>
      <c r="G5268" s="41"/>
      <c r="H5268" s="41"/>
      <c r="I5268" s="41"/>
    </row>
    <row r="5269" spans="2:9">
      <c r="B5269" s="35" t="s">
        <v>2232</v>
      </c>
      <c r="C5269" s="40"/>
      <c r="D5269" s="40"/>
      <c r="E5269" s="40"/>
      <c r="F5269" s="40"/>
      <c r="G5269" s="40"/>
      <c r="H5269" s="40"/>
      <c r="I5269" s="40"/>
    </row>
    <row r="5270" spans="3:9">
      <c r="C5270" s="40"/>
      <c r="D5270" s="40"/>
      <c r="E5270" s="40"/>
      <c r="F5270" s="40"/>
      <c r="G5270" s="40"/>
      <c r="H5270" s="40"/>
      <c r="I5270" s="40"/>
    </row>
    <row r="5271" spans="3:9">
      <c r="C5271" s="40"/>
      <c r="D5271" s="40"/>
      <c r="E5271" s="40"/>
      <c r="F5271" s="40"/>
      <c r="G5271" s="40"/>
      <c r="H5271" s="40"/>
      <c r="I5271" s="40"/>
    </row>
    <row r="5272" spans="3:9">
      <c r="C5272" s="40"/>
      <c r="D5272" s="40"/>
      <c r="E5272" s="40"/>
      <c r="F5272" s="40"/>
      <c r="G5272" s="40"/>
      <c r="H5272" s="40"/>
      <c r="I5272" s="40"/>
    </row>
    <row r="5273" spans="3:9">
      <c r="C5273" s="40"/>
      <c r="D5273" s="40"/>
      <c r="E5273" s="40"/>
      <c r="F5273" s="40"/>
      <c r="G5273" s="40"/>
      <c r="H5273" s="40"/>
      <c r="I5273" s="40"/>
    </row>
    <row r="5274" spans="3:9">
      <c r="C5274" s="40"/>
      <c r="D5274" s="40"/>
      <c r="E5274" s="40"/>
      <c r="F5274" s="40"/>
      <c r="G5274" s="40"/>
      <c r="H5274" s="40"/>
      <c r="I5274" s="40"/>
    </row>
    <row r="5275" spans="3:9">
      <c r="C5275" s="40"/>
      <c r="D5275" s="40"/>
      <c r="E5275" s="40"/>
      <c r="F5275" s="40"/>
      <c r="G5275" s="40"/>
      <c r="H5275" s="40"/>
      <c r="I5275" s="40"/>
    </row>
    <row r="5276" spans="3:9">
      <c r="C5276" s="40"/>
      <c r="D5276" s="40"/>
      <c r="E5276" s="40"/>
      <c r="F5276" s="40"/>
      <c r="G5276" s="40"/>
      <c r="H5276" s="40"/>
      <c r="I5276" s="40"/>
    </row>
    <row r="5277" spans="3:9">
      <c r="C5277" s="40"/>
      <c r="D5277" s="40"/>
      <c r="E5277" s="40"/>
      <c r="F5277" s="40"/>
      <c r="G5277" s="40"/>
      <c r="H5277" s="40"/>
      <c r="I5277" s="40"/>
    </row>
    <row r="5278" spans="3:9">
      <c r="C5278" s="40"/>
      <c r="D5278" s="40"/>
      <c r="E5278" s="40"/>
      <c r="F5278" s="40"/>
      <c r="G5278" s="40"/>
      <c r="H5278" s="40"/>
      <c r="I5278" s="40"/>
    </row>
    <row r="5279" spans="3:9">
      <c r="C5279" s="40"/>
      <c r="D5279" s="40"/>
      <c r="E5279" s="40"/>
      <c r="F5279" s="40"/>
      <c r="G5279" s="40"/>
      <c r="H5279" s="40"/>
      <c r="I5279" s="40"/>
    </row>
    <row r="5280" spans="3:9">
      <c r="C5280" s="41"/>
      <c r="D5280" s="41"/>
      <c r="E5280" s="41"/>
      <c r="F5280" s="41"/>
      <c r="G5280" s="41"/>
      <c r="H5280" s="41"/>
      <c r="I5280" s="41"/>
    </row>
    <row r="5281" spans="2:9">
      <c r="B5281" s="35" t="s">
        <v>2234</v>
      </c>
      <c r="C5281" s="40"/>
      <c r="D5281" s="40"/>
      <c r="E5281" s="40"/>
      <c r="F5281" s="40"/>
      <c r="G5281" s="40"/>
      <c r="H5281" s="40"/>
      <c r="I5281" s="40"/>
    </row>
    <row r="5282" spans="3:9">
      <c r="C5282" s="40"/>
      <c r="D5282" s="40"/>
      <c r="E5282" s="40"/>
      <c r="F5282" s="40"/>
      <c r="G5282" s="40"/>
      <c r="H5282" s="40"/>
      <c r="I5282" s="40"/>
    </row>
    <row r="5283" spans="3:9">
      <c r="C5283" s="40"/>
      <c r="D5283" s="40"/>
      <c r="E5283" s="40"/>
      <c r="F5283" s="40"/>
      <c r="G5283" s="40"/>
      <c r="H5283" s="40"/>
      <c r="I5283" s="40"/>
    </row>
    <row r="5284" spans="3:9">
      <c r="C5284" s="40"/>
      <c r="D5284" s="40"/>
      <c r="E5284" s="40"/>
      <c r="F5284" s="40"/>
      <c r="G5284" s="40"/>
      <c r="H5284" s="40"/>
      <c r="I5284" s="40"/>
    </row>
    <row r="5285" spans="3:9">
      <c r="C5285" s="40"/>
      <c r="D5285" s="40"/>
      <c r="E5285" s="40"/>
      <c r="F5285" s="40"/>
      <c r="G5285" s="40"/>
      <c r="H5285" s="40"/>
      <c r="I5285" s="40"/>
    </row>
    <row r="5286" spans="3:9">
      <c r="C5286" s="40"/>
      <c r="D5286" s="40"/>
      <c r="E5286" s="40"/>
      <c r="F5286" s="40"/>
      <c r="G5286" s="40"/>
      <c r="H5286" s="40"/>
      <c r="I5286" s="40"/>
    </row>
    <row r="5287" spans="3:9">
      <c r="C5287" s="40"/>
      <c r="D5287" s="40"/>
      <c r="E5287" s="40"/>
      <c r="F5287" s="40"/>
      <c r="G5287" s="40"/>
      <c r="H5287" s="40"/>
      <c r="I5287" s="40"/>
    </row>
    <row r="5288" spans="3:9">
      <c r="C5288" s="40"/>
      <c r="D5288" s="40"/>
      <c r="E5288" s="40"/>
      <c r="F5288" s="40"/>
      <c r="G5288" s="40"/>
      <c r="H5288" s="40"/>
      <c r="I5288" s="40"/>
    </row>
    <row r="5289" spans="3:9">
      <c r="C5289" s="40"/>
      <c r="D5289" s="40"/>
      <c r="E5289" s="40"/>
      <c r="F5289" s="40"/>
      <c r="G5289" s="40"/>
      <c r="H5289" s="40"/>
      <c r="I5289" s="40"/>
    </row>
    <row r="5290" spans="3:9">
      <c r="C5290" s="40"/>
      <c r="D5290" s="40"/>
      <c r="E5290" s="40"/>
      <c r="F5290" s="40"/>
      <c r="G5290" s="40"/>
      <c r="H5290" s="40"/>
      <c r="I5290" s="40"/>
    </row>
    <row r="5291" spans="3:9">
      <c r="C5291" s="40"/>
      <c r="D5291" s="40"/>
      <c r="E5291" s="40"/>
      <c r="F5291" s="40"/>
      <c r="G5291" s="40"/>
      <c r="H5291" s="40"/>
      <c r="I5291" s="40"/>
    </row>
    <row r="5292" spans="3:9">
      <c r="C5292" s="41"/>
      <c r="D5292" s="41"/>
      <c r="E5292" s="41"/>
      <c r="F5292" s="41"/>
      <c r="G5292" s="41"/>
      <c r="H5292" s="41"/>
      <c r="I5292" s="41"/>
    </row>
    <row r="5293" spans="2:9">
      <c r="B5293" s="35" t="s">
        <v>2239</v>
      </c>
      <c r="C5293" s="40"/>
      <c r="D5293" s="40"/>
      <c r="E5293" s="40"/>
      <c r="F5293" s="40"/>
      <c r="G5293" s="40"/>
      <c r="H5293" s="40"/>
      <c r="I5293" s="40"/>
    </row>
    <row r="5294" spans="3:9">
      <c r="C5294" s="40"/>
      <c r="D5294" s="40"/>
      <c r="E5294" s="40"/>
      <c r="F5294" s="40"/>
      <c r="G5294" s="40"/>
      <c r="H5294" s="40"/>
      <c r="I5294" s="40"/>
    </row>
    <row r="5295" spans="3:9">
      <c r="C5295" s="40"/>
      <c r="D5295" s="40"/>
      <c r="E5295" s="40"/>
      <c r="F5295" s="40"/>
      <c r="G5295" s="40"/>
      <c r="H5295" s="40"/>
      <c r="I5295" s="40"/>
    </row>
    <row r="5296" spans="3:9">
      <c r="C5296" s="40"/>
      <c r="D5296" s="40"/>
      <c r="E5296" s="40"/>
      <c r="F5296" s="40"/>
      <c r="G5296" s="40"/>
      <c r="H5296" s="40"/>
      <c r="I5296" s="40"/>
    </row>
    <row r="5297" spans="3:9">
      <c r="C5297" s="40"/>
      <c r="D5297" s="40"/>
      <c r="E5297" s="40"/>
      <c r="F5297" s="40"/>
      <c r="G5297" s="40"/>
      <c r="H5297" s="40"/>
      <c r="I5297" s="40"/>
    </row>
    <row r="5298" spans="3:9">
      <c r="C5298" s="40"/>
      <c r="D5298" s="40"/>
      <c r="E5298" s="40"/>
      <c r="F5298" s="40"/>
      <c r="G5298" s="40"/>
      <c r="H5298" s="40"/>
      <c r="I5298" s="40"/>
    </row>
    <row r="5299" spans="3:9">
      <c r="C5299" s="40"/>
      <c r="D5299" s="40"/>
      <c r="E5299" s="40"/>
      <c r="F5299" s="40"/>
      <c r="G5299" s="40"/>
      <c r="H5299" s="40"/>
      <c r="I5299" s="40"/>
    </row>
    <row r="5300" spans="3:9">
      <c r="C5300" s="40"/>
      <c r="D5300" s="40"/>
      <c r="E5300" s="40"/>
      <c r="F5300" s="40"/>
      <c r="G5300" s="40"/>
      <c r="H5300" s="40"/>
      <c r="I5300" s="40"/>
    </row>
    <row r="5301" spans="3:9">
      <c r="C5301" s="40"/>
      <c r="D5301" s="40"/>
      <c r="E5301" s="40"/>
      <c r="F5301" s="40"/>
      <c r="G5301" s="40"/>
      <c r="H5301" s="40"/>
      <c r="I5301" s="40"/>
    </row>
    <row r="5302" spans="3:9">
      <c r="C5302" s="40"/>
      <c r="D5302" s="40"/>
      <c r="E5302" s="40"/>
      <c r="F5302" s="40"/>
      <c r="G5302" s="40"/>
      <c r="H5302" s="40"/>
      <c r="I5302" s="40"/>
    </row>
    <row r="5303" spans="3:9">
      <c r="C5303" s="40"/>
      <c r="D5303" s="40"/>
      <c r="E5303" s="40"/>
      <c r="F5303" s="40"/>
      <c r="G5303" s="40"/>
      <c r="H5303" s="40"/>
      <c r="I5303" s="40"/>
    </row>
    <row r="5304" spans="3:9">
      <c r="C5304" s="41"/>
      <c r="D5304" s="41"/>
      <c r="E5304" s="41"/>
      <c r="F5304" s="41"/>
      <c r="G5304" s="41"/>
      <c r="H5304" s="41"/>
      <c r="I5304" s="41"/>
    </row>
    <row r="5305" spans="2:9">
      <c r="B5305" s="35" t="s">
        <v>2243</v>
      </c>
      <c r="C5305" s="40"/>
      <c r="D5305" s="40"/>
      <c r="E5305" s="40"/>
      <c r="F5305" s="40"/>
      <c r="G5305" s="40"/>
      <c r="H5305" s="40"/>
      <c r="I5305" s="40"/>
    </row>
    <row r="5306" spans="3:9">
      <c r="C5306" s="40"/>
      <c r="D5306" s="40"/>
      <c r="E5306" s="40"/>
      <c r="F5306" s="40"/>
      <c r="G5306" s="40"/>
      <c r="H5306" s="40"/>
      <c r="I5306" s="40"/>
    </row>
    <row r="5307" spans="3:9">
      <c r="C5307" s="40"/>
      <c r="D5307" s="40"/>
      <c r="E5307" s="40"/>
      <c r="F5307" s="40"/>
      <c r="G5307" s="40"/>
      <c r="H5307" s="40"/>
      <c r="I5307" s="40"/>
    </row>
    <row r="5308" spans="3:9">
      <c r="C5308" s="40"/>
      <c r="D5308" s="40"/>
      <c r="E5308" s="40"/>
      <c r="F5308" s="40"/>
      <c r="G5308" s="40"/>
      <c r="H5308" s="40"/>
      <c r="I5308" s="40"/>
    </row>
    <row r="5309" spans="3:9">
      <c r="C5309" s="40"/>
      <c r="D5309" s="40"/>
      <c r="E5309" s="40"/>
      <c r="F5309" s="40"/>
      <c r="G5309" s="40"/>
      <c r="H5309" s="40"/>
      <c r="I5309" s="40"/>
    </row>
    <row r="5310" spans="3:9">
      <c r="C5310" s="40"/>
      <c r="D5310" s="40"/>
      <c r="E5310" s="40"/>
      <c r="F5310" s="40"/>
      <c r="G5310" s="40"/>
      <c r="H5310" s="40"/>
      <c r="I5310" s="40"/>
    </row>
    <row r="5311" spans="3:9">
      <c r="C5311" s="40"/>
      <c r="D5311" s="40"/>
      <c r="E5311" s="40"/>
      <c r="F5311" s="40"/>
      <c r="G5311" s="40"/>
      <c r="H5311" s="40"/>
      <c r="I5311" s="40"/>
    </row>
    <row r="5312" spans="3:9">
      <c r="C5312" s="40"/>
      <c r="D5312" s="40"/>
      <c r="E5312" s="40"/>
      <c r="F5312" s="40"/>
      <c r="G5312" s="40"/>
      <c r="H5312" s="40"/>
      <c r="I5312" s="40"/>
    </row>
    <row r="5313" spans="3:9">
      <c r="C5313" s="40"/>
      <c r="D5313" s="40"/>
      <c r="E5313" s="40"/>
      <c r="F5313" s="40"/>
      <c r="G5313" s="40"/>
      <c r="H5313" s="40"/>
      <c r="I5313" s="40"/>
    </row>
    <row r="5314" spans="3:9">
      <c r="C5314" s="40"/>
      <c r="D5314" s="40"/>
      <c r="E5314" s="40"/>
      <c r="F5314" s="40"/>
      <c r="G5314" s="40"/>
      <c r="H5314" s="40"/>
      <c r="I5314" s="40"/>
    </row>
    <row r="5315" spans="3:9">
      <c r="C5315" s="40"/>
      <c r="D5315" s="40"/>
      <c r="E5315" s="40"/>
      <c r="F5315" s="40"/>
      <c r="G5315" s="40"/>
      <c r="H5315" s="40"/>
      <c r="I5315" s="40"/>
    </row>
    <row r="5316" spans="3:9">
      <c r="C5316" s="41"/>
      <c r="D5316" s="41"/>
      <c r="E5316" s="41"/>
      <c r="F5316" s="41"/>
      <c r="G5316" s="41"/>
      <c r="H5316" s="41"/>
      <c r="I5316" s="41"/>
    </row>
    <row r="5317" spans="2:9">
      <c r="B5317" s="35" t="s">
        <v>2248</v>
      </c>
      <c r="C5317" s="40"/>
      <c r="D5317" s="40"/>
      <c r="E5317" s="40"/>
      <c r="F5317" s="40"/>
      <c r="G5317" s="40"/>
      <c r="H5317" s="40"/>
      <c r="I5317" s="40"/>
    </row>
    <row r="5318" spans="3:9">
      <c r="C5318" s="40"/>
      <c r="D5318" s="40"/>
      <c r="E5318" s="40"/>
      <c r="F5318" s="40"/>
      <c r="G5318" s="40"/>
      <c r="H5318" s="40"/>
      <c r="I5318" s="40"/>
    </row>
    <row r="5319" spans="3:9">
      <c r="C5319" s="40"/>
      <c r="D5319" s="40"/>
      <c r="E5319" s="40"/>
      <c r="F5319" s="40"/>
      <c r="G5319" s="40"/>
      <c r="H5319" s="40"/>
      <c r="I5319" s="40"/>
    </row>
    <row r="5320" spans="3:9">
      <c r="C5320" s="40"/>
      <c r="D5320" s="40"/>
      <c r="E5320" s="40"/>
      <c r="F5320" s="40"/>
      <c r="G5320" s="40"/>
      <c r="H5320" s="40"/>
      <c r="I5320" s="40"/>
    </row>
    <row r="5321" spans="3:9">
      <c r="C5321" s="40"/>
      <c r="D5321" s="40"/>
      <c r="E5321" s="40"/>
      <c r="F5321" s="40"/>
      <c r="G5321" s="40"/>
      <c r="H5321" s="40"/>
      <c r="I5321" s="40"/>
    </row>
    <row r="5322" spans="3:9">
      <c r="C5322" s="40"/>
      <c r="D5322" s="40"/>
      <c r="E5322" s="40"/>
      <c r="F5322" s="40"/>
      <c r="G5322" s="40"/>
      <c r="H5322" s="40"/>
      <c r="I5322" s="40"/>
    </row>
    <row r="5323" spans="3:9">
      <c r="C5323" s="40"/>
      <c r="D5323" s="40"/>
      <c r="E5323" s="40"/>
      <c r="F5323" s="40"/>
      <c r="G5323" s="40"/>
      <c r="H5323" s="40"/>
      <c r="I5323" s="40"/>
    </row>
    <row r="5324" spans="3:9">
      <c r="C5324" s="40"/>
      <c r="D5324" s="40"/>
      <c r="E5324" s="40"/>
      <c r="F5324" s="40"/>
      <c r="G5324" s="40"/>
      <c r="H5324" s="40"/>
      <c r="I5324" s="40"/>
    </row>
    <row r="5325" spans="3:9">
      <c r="C5325" s="40"/>
      <c r="D5325" s="40"/>
      <c r="E5325" s="40"/>
      <c r="F5325" s="40"/>
      <c r="G5325" s="40"/>
      <c r="H5325" s="40"/>
      <c r="I5325" s="40"/>
    </row>
    <row r="5326" spans="3:9">
      <c r="C5326" s="40"/>
      <c r="D5326" s="40"/>
      <c r="E5326" s="40"/>
      <c r="F5326" s="40"/>
      <c r="G5326" s="40"/>
      <c r="H5326" s="40"/>
      <c r="I5326" s="40"/>
    </row>
    <row r="5327" spans="3:9">
      <c r="C5327" s="40"/>
      <c r="D5327" s="40"/>
      <c r="E5327" s="40"/>
      <c r="F5327" s="40"/>
      <c r="G5327" s="40"/>
      <c r="H5327" s="40"/>
      <c r="I5327" s="40"/>
    </row>
    <row r="5328" spans="3:9">
      <c r="C5328" s="41"/>
      <c r="D5328" s="41"/>
      <c r="E5328" s="41"/>
      <c r="F5328" s="41"/>
      <c r="G5328" s="41"/>
      <c r="H5328" s="41"/>
      <c r="I5328" s="41"/>
    </row>
    <row r="5329" spans="2:9">
      <c r="B5329" s="35" t="s">
        <v>2251</v>
      </c>
      <c r="C5329" s="40"/>
      <c r="D5329" s="40"/>
      <c r="E5329" s="40"/>
      <c r="F5329" s="40"/>
      <c r="G5329" s="40"/>
      <c r="H5329" s="40"/>
      <c r="I5329" s="40"/>
    </row>
    <row r="5330" spans="3:9">
      <c r="C5330" s="40"/>
      <c r="D5330" s="40"/>
      <c r="E5330" s="40"/>
      <c r="F5330" s="40"/>
      <c r="G5330" s="40"/>
      <c r="H5330" s="40"/>
      <c r="I5330" s="40"/>
    </row>
    <row r="5331" spans="3:9">
      <c r="C5331" s="40"/>
      <c r="D5331" s="40"/>
      <c r="E5331" s="40"/>
      <c r="F5331" s="40"/>
      <c r="G5331" s="40"/>
      <c r="H5331" s="40"/>
      <c r="I5331" s="40"/>
    </row>
    <row r="5332" spans="3:9">
      <c r="C5332" s="40"/>
      <c r="D5332" s="40"/>
      <c r="E5332" s="40"/>
      <c r="F5332" s="40"/>
      <c r="G5332" s="40"/>
      <c r="H5332" s="40"/>
      <c r="I5332" s="40"/>
    </row>
    <row r="5333" spans="3:9">
      <c r="C5333" s="40"/>
      <c r="D5333" s="40"/>
      <c r="E5333" s="40"/>
      <c r="F5333" s="40"/>
      <c r="G5333" s="40"/>
      <c r="H5333" s="40"/>
      <c r="I5333" s="40"/>
    </row>
    <row r="5334" spans="3:9">
      <c r="C5334" s="40"/>
      <c r="D5334" s="40"/>
      <c r="E5334" s="40"/>
      <c r="F5334" s="40"/>
      <c r="G5334" s="40"/>
      <c r="H5334" s="40"/>
      <c r="I5334" s="40"/>
    </row>
    <row r="5335" spans="3:9">
      <c r="C5335" s="40"/>
      <c r="D5335" s="40"/>
      <c r="E5335" s="40"/>
      <c r="F5335" s="40"/>
      <c r="G5335" s="40"/>
      <c r="H5335" s="40"/>
      <c r="I5335" s="40"/>
    </row>
    <row r="5336" spans="3:9">
      <c r="C5336" s="40"/>
      <c r="D5336" s="40"/>
      <c r="E5336" s="40"/>
      <c r="F5336" s="40"/>
      <c r="G5336" s="40"/>
      <c r="H5336" s="40"/>
      <c r="I5336" s="40"/>
    </row>
    <row r="5337" spans="3:9">
      <c r="C5337" s="40"/>
      <c r="D5337" s="40"/>
      <c r="E5337" s="40"/>
      <c r="F5337" s="40"/>
      <c r="G5337" s="40"/>
      <c r="H5337" s="40"/>
      <c r="I5337" s="40"/>
    </row>
    <row r="5338" spans="3:9">
      <c r="C5338" s="40"/>
      <c r="D5338" s="40"/>
      <c r="E5338" s="40"/>
      <c r="F5338" s="40"/>
      <c r="G5338" s="40"/>
      <c r="H5338" s="40"/>
      <c r="I5338" s="40"/>
    </row>
    <row r="5339" spans="3:9">
      <c r="C5339" s="40"/>
      <c r="D5339" s="40"/>
      <c r="E5339" s="40"/>
      <c r="F5339" s="40"/>
      <c r="G5339" s="40"/>
      <c r="H5339" s="40"/>
      <c r="I5339" s="40"/>
    </row>
    <row r="5340" spans="3:9">
      <c r="C5340" s="41"/>
      <c r="D5340" s="41"/>
      <c r="E5340" s="41"/>
      <c r="F5340" s="41"/>
      <c r="G5340" s="41"/>
      <c r="H5340" s="41"/>
      <c r="I5340" s="41"/>
    </row>
    <row r="5341" spans="2:9">
      <c r="B5341" s="35" t="s">
        <v>2253</v>
      </c>
      <c r="C5341" s="40"/>
      <c r="D5341" s="40"/>
      <c r="E5341" s="40"/>
      <c r="F5341" s="40"/>
      <c r="G5341" s="40"/>
      <c r="H5341" s="40"/>
      <c r="I5341" s="40"/>
    </row>
    <row r="5342" spans="3:9">
      <c r="C5342" s="40"/>
      <c r="D5342" s="40"/>
      <c r="E5342" s="40"/>
      <c r="F5342" s="40"/>
      <c r="G5342" s="40"/>
      <c r="H5342" s="40"/>
      <c r="I5342" s="40"/>
    </row>
    <row r="5343" spans="3:9">
      <c r="C5343" s="40"/>
      <c r="D5343" s="40"/>
      <c r="E5343" s="40"/>
      <c r="F5343" s="40"/>
      <c r="G5343" s="40"/>
      <c r="H5343" s="40"/>
      <c r="I5343" s="40"/>
    </row>
    <row r="5344" spans="3:9">
      <c r="C5344" s="40"/>
      <c r="D5344" s="40"/>
      <c r="E5344" s="40"/>
      <c r="F5344" s="40"/>
      <c r="G5344" s="40"/>
      <c r="H5344" s="40"/>
      <c r="I5344" s="40"/>
    </row>
    <row r="5345" spans="3:9">
      <c r="C5345" s="40"/>
      <c r="D5345" s="40"/>
      <c r="E5345" s="40"/>
      <c r="F5345" s="40"/>
      <c r="G5345" s="40"/>
      <c r="H5345" s="40"/>
      <c r="I5345" s="40"/>
    </row>
    <row r="5346" spans="3:9">
      <c r="C5346" s="40"/>
      <c r="D5346" s="40"/>
      <c r="E5346" s="40"/>
      <c r="F5346" s="40"/>
      <c r="G5346" s="40"/>
      <c r="H5346" s="40"/>
      <c r="I5346" s="40"/>
    </row>
    <row r="5347" spans="3:9">
      <c r="C5347" s="40"/>
      <c r="D5347" s="40"/>
      <c r="E5347" s="40"/>
      <c r="F5347" s="40"/>
      <c r="G5347" s="40"/>
      <c r="H5347" s="40"/>
      <c r="I5347" s="40"/>
    </row>
    <row r="5348" spans="3:9">
      <c r="C5348" s="40"/>
      <c r="D5348" s="40"/>
      <c r="E5348" s="40"/>
      <c r="F5348" s="40"/>
      <c r="G5348" s="40"/>
      <c r="H5348" s="40"/>
      <c r="I5348" s="40"/>
    </row>
    <row r="5349" spans="3:9">
      <c r="C5349" s="40"/>
      <c r="D5349" s="40"/>
      <c r="E5349" s="40"/>
      <c r="F5349" s="40"/>
      <c r="G5349" s="40"/>
      <c r="H5349" s="40"/>
      <c r="I5349" s="40"/>
    </row>
    <row r="5350" spans="3:9">
      <c r="C5350" s="40"/>
      <c r="D5350" s="40"/>
      <c r="E5350" s="40"/>
      <c r="F5350" s="40"/>
      <c r="G5350" s="40"/>
      <c r="H5350" s="40"/>
      <c r="I5350" s="40"/>
    </row>
    <row r="5351" spans="3:9">
      <c r="C5351" s="40"/>
      <c r="D5351" s="40"/>
      <c r="E5351" s="40"/>
      <c r="F5351" s="40"/>
      <c r="G5351" s="40"/>
      <c r="H5351" s="40"/>
      <c r="I5351" s="40"/>
    </row>
    <row r="5352" spans="3:9">
      <c r="C5352" s="41"/>
      <c r="D5352" s="41"/>
      <c r="E5352" s="41"/>
      <c r="F5352" s="41"/>
      <c r="G5352" s="41"/>
      <c r="H5352" s="41"/>
      <c r="I5352" s="41"/>
    </row>
    <row r="5353" spans="2:9">
      <c r="B5353" s="35" t="s">
        <v>2256</v>
      </c>
      <c r="C5353" s="40"/>
      <c r="D5353" s="40"/>
      <c r="E5353" s="40"/>
      <c r="F5353" s="40"/>
      <c r="G5353" s="40"/>
      <c r="H5353" s="40"/>
      <c r="I5353" s="40"/>
    </row>
    <row r="5354" spans="3:9">
      <c r="C5354" s="40"/>
      <c r="D5354" s="40"/>
      <c r="E5354" s="40"/>
      <c r="F5354" s="40"/>
      <c r="G5354" s="40"/>
      <c r="H5354" s="40"/>
      <c r="I5354" s="40"/>
    </row>
    <row r="5355" spans="3:9">
      <c r="C5355" s="40"/>
      <c r="D5355" s="40"/>
      <c r="E5355" s="40"/>
      <c r="F5355" s="40"/>
      <c r="G5355" s="40"/>
      <c r="H5355" s="40"/>
      <c r="I5355" s="40"/>
    </row>
    <row r="5356" spans="3:9">
      <c r="C5356" s="40"/>
      <c r="D5356" s="40"/>
      <c r="E5356" s="40"/>
      <c r="F5356" s="40"/>
      <c r="G5356" s="40"/>
      <c r="H5356" s="40"/>
      <c r="I5356" s="40"/>
    </row>
    <row r="5357" spans="3:9">
      <c r="C5357" s="40"/>
      <c r="D5357" s="40"/>
      <c r="E5357" s="40"/>
      <c r="F5357" s="40"/>
      <c r="G5357" s="40"/>
      <c r="H5357" s="40"/>
      <c r="I5357" s="40"/>
    </row>
    <row r="5358" spans="3:9">
      <c r="C5358" s="40"/>
      <c r="D5358" s="40"/>
      <c r="E5358" s="40"/>
      <c r="F5358" s="40"/>
      <c r="G5358" s="40"/>
      <c r="H5358" s="40"/>
      <c r="I5358" s="40"/>
    </row>
    <row r="5359" spans="3:9">
      <c r="C5359" s="40"/>
      <c r="D5359" s="40"/>
      <c r="E5359" s="40"/>
      <c r="F5359" s="40"/>
      <c r="G5359" s="40"/>
      <c r="H5359" s="40"/>
      <c r="I5359" s="40"/>
    </row>
    <row r="5360" spans="3:9">
      <c r="C5360" s="40"/>
      <c r="D5360" s="40"/>
      <c r="E5360" s="40"/>
      <c r="F5360" s="40"/>
      <c r="G5360" s="40"/>
      <c r="H5360" s="40"/>
      <c r="I5360" s="40"/>
    </row>
    <row r="5361" spans="3:9">
      <c r="C5361" s="40"/>
      <c r="D5361" s="40"/>
      <c r="E5361" s="40"/>
      <c r="F5361" s="40"/>
      <c r="G5361" s="40"/>
      <c r="H5361" s="40"/>
      <c r="I5361" s="40"/>
    </row>
    <row r="5362" spans="3:9">
      <c r="C5362" s="40"/>
      <c r="D5362" s="40"/>
      <c r="E5362" s="40"/>
      <c r="F5362" s="40"/>
      <c r="G5362" s="40"/>
      <c r="H5362" s="40"/>
      <c r="I5362" s="40"/>
    </row>
    <row r="5363" spans="3:9">
      <c r="C5363" s="40"/>
      <c r="D5363" s="40"/>
      <c r="E5363" s="40"/>
      <c r="F5363" s="40"/>
      <c r="G5363" s="40"/>
      <c r="H5363" s="40"/>
      <c r="I5363" s="40"/>
    </row>
    <row r="5364" spans="3:9">
      <c r="C5364" s="41"/>
      <c r="D5364" s="41"/>
      <c r="E5364" s="41"/>
      <c r="F5364" s="41"/>
      <c r="G5364" s="41"/>
      <c r="H5364" s="41"/>
      <c r="I5364" s="41"/>
    </row>
    <row r="5365" spans="2:9">
      <c r="B5365" s="35" t="s">
        <v>2262</v>
      </c>
      <c r="C5365" s="40"/>
      <c r="D5365" s="40"/>
      <c r="E5365" s="40"/>
      <c r="F5365" s="40"/>
      <c r="G5365" s="40"/>
      <c r="H5365" s="40"/>
      <c r="I5365" s="40"/>
    </row>
    <row r="5366" spans="3:9">
      <c r="C5366" s="40"/>
      <c r="D5366" s="40"/>
      <c r="E5366" s="40"/>
      <c r="F5366" s="40"/>
      <c r="G5366" s="40"/>
      <c r="H5366" s="40"/>
      <c r="I5366" s="40"/>
    </row>
    <row r="5367" spans="3:9">
      <c r="C5367" s="40"/>
      <c r="D5367" s="40"/>
      <c r="E5367" s="40"/>
      <c r="F5367" s="40"/>
      <c r="G5367" s="40"/>
      <c r="H5367" s="40"/>
      <c r="I5367" s="40"/>
    </row>
    <row r="5368" spans="3:9">
      <c r="C5368" s="40"/>
      <c r="D5368" s="40"/>
      <c r="E5368" s="40"/>
      <c r="F5368" s="40"/>
      <c r="G5368" s="40"/>
      <c r="H5368" s="40"/>
      <c r="I5368" s="40"/>
    </row>
    <row r="5369" spans="3:9">
      <c r="C5369" s="40"/>
      <c r="D5369" s="40"/>
      <c r="E5369" s="40"/>
      <c r="F5369" s="40"/>
      <c r="G5369" s="40"/>
      <c r="H5369" s="40"/>
      <c r="I5369" s="40"/>
    </row>
    <row r="5370" spans="3:9">
      <c r="C5370" s="40"/>
      <c r="D5370" s="40"/>
      <c r="E5370" s="40"/>
      <c r="F5370" s="40"/>
      <c r="G5370" s="40"/>
      <c r="H5370" s="40"/>
      <c r="I5370" s="40"/>
    </row>
    <row r="5371" spans="3:9">
      <c r="C5371" s="40"/>
      <c r="D5371" s="40"/>
      <c r="E5371" s="40"/>
      <c r="F5371" s="40"/>
      <c r="G5371" s="40"/>
      <c r="H5371" s="40"/>
      <c r="I5371" s="40"/>
    </row>
    <row r="5372" spans="3:9">
      <c r="C5372" s="40"/>
      <c r="D5372" s="40"/>
      <c r="E5372" s="40"/>
      <c r="F5372" s="40"/>
      <c r="G5372" s="40"/>
      <c r="H5372" s="40"/>
      <c r="I5372" s="40"/>
    </row>
    <row r="5373" spans="3:9">
      <c r="C5373" s="40"/>
      <c r="D5373" s="40"/>
      <c r="E5373" s="40"/>
      <c r="F5373" s="40"/>
      <c r="G5373" s="40"/>
      <c r="H5373" s="40"/>
      <c r="I5373" s="40"/>
    </row>
    <row r="5374" spans="3:9">
      <c r="C5374" s="40"/>
      <c r="D5374" s="40"/>
      <c r="E5374" s="40"/>
      <c r="F5374" s="40"/>
      <c r="G5374" s="40"/>
      <c r="H5374" s="40"/>
      <c r="I5374" s="40"/>
    </row>
    <row r="5375" spans="3:9">
      <c r="C5375" s="40"/>
      <c r="D5375" s="40"/>
      <c r="E5375" s="40"/>
      <c r="F5375" s="40"/>
      <c r="G5375" s="40"/>
      <c r="H5375" s="40"/>
      <c r="I5375" s="40"/>
    </row>
    <row r="5376" spans="3:9">
      <c r="C5376" s="41"/>
      <c r="D5376" s="41"/>
      <c r="E5376" s="41"/>
      <c r="F5376" s="41"/>
      <c r="G5376" s="41"/>
      <c r="H5376" s="41"/>
      <c r="I5376" s="41"/>
    </row>
    <row r="5377" spans="2:9">
      <c r="B5377" s="35" t="s">
        <v>2268</v>
      </c>
      <c r="C5377" s="40"/>
      <c r="D5377" s="40"/>
      <c r="E5377" s="40"/>
      <c r="F5377" s="40"/>
      <c r="G5377" s="40"/>
      <c r="H5377" s="40"/>
      <c r="I5377" s="40"/>
    </row>
    <row r="5378" spans="3:9">
      <c r="C5378" s="40"/>
      <c r="D5378" s="40"/>
      <c r="E5378" s="40"/>
      <c r="F5378" s="40"/>
      <c r="G5378" s="40"/>
      <c r="H5378" s="40"/>
      <c r="I5378" s="40"/>
    </row>
    <row r="5379" spans="3:9">
      <c r="C5379" s="40"/>
      <c r="D5379" s="40"/>
      <c r="E5379" s="40"/>
      <c r="F5379" s="40"/>
      <c r="G5379" s="40"/>
      <c r="H5379" s="40"/>
      <c r="I5379" s="40"/>
    </row>
    <row r="5380" spans="3:9">
      <c r="C5380" s="40"/>
      <c r="D5380" s="40"/>
      <c r="E5380" s="40"/>
      <c r="F5380" s="40"/>
      <c r="G5380" s="40"/>
      <c r="H5380" s="40"/>
      <c r="I5380" s="40"/>
    </row>
    <row r="5381" spans="3:9">
      <c r="C5381" s="40"/>
      <c r="D5381" s="40"/>
      <c r="E5381" s="40"/>
      <c r="F5381" s="40"/>
      <c r="G5381" s="40"/>
      <c r="H5381" s="40"/>
      <c r="I5381" s="40"/>
    </row>
    <row r="5382" spans="3:9">
      <c r="C5382" s="40"/>
      <c r="D5382" s="40"/>
      <c r="E5382" s="40"/>
      <c r="F5382" s="40"/>
      <c r="G5382" s="40"/>
      <c r="H5382" s="40"/>
      <c r="I5382" s="40"/>
    </row>
    <row r="5383" spans="3:9">
      <c r="C5383" s="40"/>
      <c r="D5383" s="40"/>
      <c r="E5383" s="40"/>
      <c r="F5383" s="40"/>
      <c r="G5383" s="40"/>
      <c r="H5383" s="40"/>
      <c r="I5383" s="40"/>
    </row>
    <row r="5384" spans="3:9">
      <c r="C5384" s="40"/>
      <c r="D5384" s="40"/>
      <c r="E5384" s="40"/>
      <c r="F5384" s="40"/>
      <c r="G5384" s="40"/>
      <c r="H5384" s="40"/>
      <c r="I5384" s="40"/>
    </row>
    <row r="5385" spans="3:9">
      <c r="C5385" s="40"/>
      <c r="D5385" s="40"/>
      <c r="E5385" s="40"/>
      <c r="F5385" s="40"/>
      <c r="G5385" s="40"/>
      <c r="H5385" s="40"/>
      <c r="I5385" s="40"/>
    </row>
    <row r="5386" spans="3:9">
      <c r="C5386" s="40"/>
      <c r="D5386" s="40"/>
      <c r="E5386" s="40"/>
      <c r="F5386" s="40"/>
      <c r="G5386" s="40"/>
      <c r="H5386" s="40"/>
      <c r="I5386" s="40"/>
    </row>
    <row r="5387" spans="3:9">
      <c r="C5387" s="40"/>
      <c r="D5387" s="40"/>
      <c r="E5387" s="40"/>
      <c r="F5387" s="40"/>
      <c r="G5387" s="40"/>
      <c r="H5387" s="40"/>
      <c r="I5387" s="40"/>
    </row>
    <row r="5388" spans="3:9">
      <c r="C5388" s="41"/>
      <c r="D5388" s="41"/>
      <c r="E5388" s="41"/>
      <c r="F5388" s="41"/>
      <c r="G5388" s="41"/>
      <c r="H5388" s="41"/>
      <c r="I5388" s="41"/>
    </row>
    <row r="5389" spans="2:9">
      <c r="B5389" s="35" t="s">
        <v>2273</v>
      </c>
      <c r="C5389" s="40"/>
      <c r="D5389" s="40"/>
      <c r="E5389" s="40"/>
      <c r="F5389" s="40"/>
      <c r="G5389" s="40"/>
      <c r="H5389" s="40"/>
      <c r="I5389" s="40"/>
    </row>
    <row r="5390" spans="3:9">
      <c r="C5390" s="40"/>
      <c r="D5390" s="40"/>
      <c r="E5390" s="40"/>
      <c r="F5390" s="40"/>
      <c r="G5390" s="40"/>
      <c r="H5390" s="40"/>
      <c r="I5390" s="40"/>
    </row>
    <row r="5391" spans="3:9">
      <c r="C5391" s="40"/>
      <c r="D5391" s="40"/>
      <c r="E5391" s="40"/>
      <c r="F5391" s="40"/>
      <c r="G5391" s="40"/>
      <c r="H5391" s="40"/>
      <c r="I5391" s="40"/>
    </row>
    <row r="5392" spans="3:9">
      <c r="C5392" s="40"/>
      <c r="D5392" s="40"/>
      <c r="E5392" s="40"/>
      <c r="F5392" s="40"/>
      <c r="G5392" s="40"/>
      <c r="H5392" s="40"/>
      <c r="I5392" s="40"/>
    </row>
    <row r="5393" spans="3:9">
      <c r="C5393" s="40"/>
      <c r="D5393" s="40"/>
      <c r="E5393" s="40"/>
      <c r="F5393" s="40"/>
      <c r="G5393" s="40"/>
      <c r="H5393" s="40"/>
      <c r="I5393" s="40"/>
    </row>
    <row r="5394" spans="3:9">
      <c r="C5394" s="40"/>
      <c r="D5394" s="40"/>
      <c r="E5394" s="40"/>
      <c r="F5394" s="40"/>
      <c r="G5394" s="40"/>
      <c r="H5394" s="40"/>
      <c r="I5394" s="40"/>
    </row>
    <row r="5395" spans="3:9">
      <c r="C5395" s="40"/>
      <c r="D5395" s="40"/>
      <c r="E5395" s="40"/>
      <c r="F5395" s="40"/>
      <c r="G5395" s="40"/>
      <c r="H5395" s="40"/>
      <c r="I5395" s="40"/>
    </row>
    <row r="5396" spans="3:9">
      <c r="C5396" s="40"/>
      <c r="D5396" s="40"/>
      <c r="E5396" s="40"/>
      <c r="F5396" s="40"/>
      <c r="G5396" s="40"/>
      <c r="H5396" s="40"/>
      <c r="I5396" s="40"/>
    </row>
    <row r="5397" spans="3:9">
      <c r="C5397" s="40"/>
      <c r="D5397" s="40"/>
      <c r="E5397" s="40"/>
      <c r="F5397" s="40"/>
      <c r="G5397" s="40"/>
      <c r="H5397" s="40"/>
      <c r="I5397" s="40"/>
    </row>
    <row r="5398" spans="3:9">
      <c r="C5398" s="40"/>
      <c r="D5398" s="40"/>
      <c r="E5398" s="40"/>
      <c r="F5398" s="40"/>
      <c r="G5398" s="40"/>
      <c r="H5398" s="40"/>
      <c r="I5398" s="40"/>
    </row>
    <row r="5399" spans="3:9">
      <c r="C5399" s="40"/>
      <c r="D5399" s="40"/>
      <c r="E5399" s="40"/>
      <c r="F5399" s="40"/>
      <c r="G5399" s="40"/>
      <c r="H5399" s="40"/>
      <c r="I5399" s="40"/>
    </row>
    <row r="5400" spans="2:9">
      <c r="B5400" s="35" t="s">
        <v>2287</v>
      </c>
      <c r="C5400" s="40"/>
      <c r="D5400" s="40"/>
      <c r="E5400" s="40"/>
      <c r="F5400" s="40"/>
      <c r="G5400" s="40"/>
      <c r="H5400" s="40"/>
      <c r="I5400" s="40"/>
    </row>
    <row r="5401" spans="3:9">
      <c r="C5401" s="40"/>
      <c r="D5401" s="40"/>
      <c r="E5401" s="40"/>
      <c r="F5401" s="40"/>
      <c r="G5401" s="40"/>
      <c r="H5401" s="40"/>
      <c r="I5401" s="40"/>
    </row>
    <row r="5402" spans="3:9">
      <c r="C5402" s="40"/>
      <c r="D5402" s="40"/>
      <c r="E5402" s="40"/>
      <c r="F5402" s="40"/>
      <c r="G5402" s="40"/>
      <c r="H5402" s="40"/>
      <c r="I5402" s="40"/>
    </row>
    <row r="5403" spans="3:9">
      <c r="C5403" s="40"/>
      <c r="D5403" s="40"/>
      <c r="E5403" s="40"/>
      <c r="F5403" s="40"/>
      <c r="G5403" s="40"/>
      <c r="H5403" s="40"/>
      <c r="I5403" s="40"/>
    </row>
    <row r="5404" spans="3:9">
      <c r="C5404" s="40"/>
      <c r="D5404" s="40"/>
      <c r="E5404" s="40"/>
      <c r="F5404" s="40"/>
      <c r="G5404" s="40"/>
      <c r="H5404" s="40"/>
      <c r="I5404" s="40"/>
    </row>
    <row r="5405" spans="3:9">
      <c r="C5405" s="40"/>
      <c r="D5405" s="40"/>
      <c r="E5405" s="40"/>
      <c r="F5405" s="40"/>
      <c r="G5405" s="40"/>
      <c r="H5405" s="40"/>
      <c r="I5405" s="40"/>
    </row>
    <row r="5406" spans="3:9">
      <c r="C5406" s="40"/>
      <c r="D5406" s="40"/>
      <c r="E5406" s="40"/>
      <c r="F5406" s="40"/>
      <c r="G5406" s="40"/>
      <c r="H5406" s="40"/>
      <c r="I5406" s="40"/>
    </row>
    <row r="5407" spans="3:9">
      <c r="C5407" s="40"/>
      <c r="D5407" s="40"/>
      <c r="E5407" s="40"/>
      <c r="F5407" s="40"/>
      <c r="G5407" s="40"/>
      <c r="H5407" s="40"/>
      <c r="I5407" s="40"/>
    </row>
    <row r="5408" spans="3:9">
      <c r="C5408" s="40"/>
      <c r="D5408" s="40"/>
      <c r="E5408" s="40"/>
      <c r="F5408" s="40"/>
      <c r="G5408" s="40"/>
      <c r="H5408" s="40"/>
      <c r="I5408" s="40"/>
    </row>
    <row r="5409" spans="3:9">
      <c r="C5409" s="40"/>
      <c r="D5409" s="40"/>
      <c r="E5409" s="40"/>
      <c r="F5409" s="40"/>
      <c r="G5409" s="40"/>
      <c r="H5409" s="40"/>
      <c r="I5409" s="40"/>
    </row>
    <row r="5410" spans="3:9">
      <c r="C5410" s="40"/>
      <c r="D5410" s="40"/>
      <c r="E5410" s="40"/>
      <c r="F5410" s="40"/>
      <c r="G5410" s="40"/>
      <c r="H5410" s="40"/>
      <c r="I5410" s="40"/>
    </row>
    <row r="5411" spans="3:9">
      <c r="C5411" s="41"/>
      <c r="D5411" s="41"/>
      <c r="E5411" s="41"/>
      <c r="F5411" s="41"/>
      <c r="G5411" s="41"/>
      <c r="H5411" s="41"/>
      <c r="I5411" s="41"/>
    </row>
    <row r="5412" spans="2:9">
      <c r="B5412" s="35" t="s">
        <v>2289</v>
      </c>
      <c r="C5412" s="40"/>
      <c r="D5412" s="40"/>
      <c r="E5412" s="40"/>
      <c r="F5412" s="40"/>
      <c r="G5412" s="40"/>
      <c r="H5412" s="40"/>
      <c r="I5412" s="40"/>
    </row>
    <row r="5413" spans="3:9">
      <c r="C5413" s="40"/>
      <c r="D5413" s="40"/>
      <c r="E5413" s="40"/>
      <c r="F5413" s="40"/>
      <c r="G5413" s="40"/>
      <c r="H5413" s="40"/>
      <c r="I5413" s="40"/>
    </row>
    <row r="5414" spans="3:9">
      <c r="C5414" s="40"/>
      <c r="D5414" s="40"/>
      <c r="E5414" s="40"/>
      <c r="F5414" s="40"/>
      <c r="G5414" s="40"/>
      <c r="H5414" s="40"/>
      <c r="I5414" s="40"/>
    </row>
    <row r="5415" spans="3:9">
      <c r="C5415" s="40"/>
      <c r="D5415" s="40"/>
      <c r="E5415" s="40"/>
      <c r="F5415" s="40"/>
      <c r="G5415" s="40"/>
      <c r="H5415" s="40"/>
      <c r="I5415" s="40"/>
    </row>
    <row r="5416" spans="3:9">
      <c r="C5416" s="40"/>
      <c r="D5416" s="40"/>
      <c r="E5416" s="40"/>
      <c r="F5416" s="40"/>
      <c r="G5416" s="40"/>
      <c r="H5416" s="40"/>
      <c r="I5416" s="40"/>
    </row>
    <row r="5417" spans="3:9">
      <c r="C5417" s="40"/>
      <c r="D5417" s="40"/>
      <c r="E5417" s="40"/>
      <c r="F5417" s="40"/>
      <c r="G5417" s="40"/>
      <c r="H5417" s="40"/>
      <c r="I5417" s="40"/>
    </row>
    <row r="5418" spans="3:9">
      <c r="C5418" s="40"/>
      <c r="D5418" s="40"/>
      <c r="E5418" s="40"/>
      <c r="F5418" s="40"/>
      <c r="G5418" s="40"/>
      <c r="H5418" s="40"/>
      <c r="I5418" s="40"/>
    </row>
    <row r="5419" spans="3:9">
      <c r="C5419" s="40"/>
      <c r="D5419" s="40"/>
      <c r="E5419" s="40"/>
      <c r="F5419" s="40"/>
      <c r="G5419" s="40"/>
      <c r="H5419" s="40"/>
      <c r="I5419" s="40"/>
    </row>
    <row r="5420" spans="3:9">
      <c r="C5420" s="40"/>
      <c r="D5420" s="40"/>
      <c r="E5420" s="40"/>
      <c r="F5420" s="40"/>
      <c r="G5420" s="40"/>
      <c r="H5420" s="40"/>
      <c r="I5420" s="40"/>
    </row>
    <row r="5421" spans="3:9">
      <c r="C5421" s="40"/>
      <c r="D5421" s="40"/>
      <c r="E5421" s="40"/>
      <c r="F5421" s="40"/>
      <c r="G5421" s="40"/>
      <c r="H5421" s="40"/>
      <c r="I5421" s="40"/>
    </row>
    <row r="5422" spans="3:9">
      <c r="C5422" s="40"/>
      <c r="D5422" s="40"/>
      <c r="E5422" s="40"/>
      <c r="F5422" s="40"/>
      <c r="G5422" s="40"/>
      <c r="H5422" s="40"/>
      <c r="I5422" s="40"/>
    </row>
    <row r="5423" spans="3:9">
      <c r="C5423" s="41"/>
      <c r="D5423" s="41"/>
      <c r="E5423" s="41"/>
      <c r="F5423" s="41"/>
      <c r="G5423" s="41"/>
      <c r="H5423" s="41"/>
      <c r="I5423" s="41"/>
    </row>
    <row r="5424" spans="2:9">
      <c r="B5424" s="35" t="s">
        <v>2291</v>
      </c>
      <c r="C5424" s="40"/>
      <c r="D5424" s="40"/>
      <c r="E5424" s="40"/>
      <c r="F5424" s="40"/>
      <c r="G5424" s="40"/>
      <c r="H5424" s="40"/>
      <c r="I5424" s="40"/>
    </row>
    <row r="5425" spans="3:9">
      <c r="C5425" s="40"/>
      <c r="D5425" s="40"/>
      <c r="E5425" s="40"/>
      <c r="F5425" s="40"/>
      <c r="G5425" s="40"/>
      <c r="H5425" s="40"/>
      <c r="I5425" s="40"/>
    </row>
    <row r="5426" spans="3:9">
      <c r="C5426" s="40"/>
      <c r="D5426" s="40"/>
      <c r="E5426" s="40"/>
      <c r="F5426" s="40"/>
      <c r="G5426" s="40"/>
      <c r="H5426" s="40"/>
      <c r="I5426" s="40"/>
    </row>
    <row r="5427" spans="3:9">
      <c r="C5427" s="40"/>
      <c r="D5427" s="40"/>
      <c r="E5427" s="40"/>
      <c r="F5427" s="40"/>
      <c r="G5427" s="40"/>
      <c r="H5427" s="40"/>
      <c r="I5427" s="40"/>
    </row>
    <row r="5428" spans="3:9">
      <c r="C5428" s="40"/>
      <c r="D5428" s="40"/>
      <c r="E5428" s="40"/>
      <c r="F5428" s="40"/>
      <c r="G5428" s="40"/>
      <c r="H5428" s="40"/>
      <c r="I5428" s="40"/>
    </row>
    <row r="5429" spans="3:9">
      <c r="C5429" s="40"/>
      <c r="D5429" s="40"/>
      <c r="E5429" s="40"/>
      <c r="F5429" s="40"/>
      <c r="G5429" s="40"/>
      <c r="H5429" s="40"/>
      <c r="I5429" s="40"/>
    </row>
    <row r="5430" spans="3:9">
      <c r="C5430" s="40"/>
      <c r="D5430" s="40"/>
      <c r="E5430" s="40"/>
      <c r="F5430" s="40"/>
      <c r="G5430" s="40"/>
      <c r="H5430" s="40"/>
      <c r="I5430" s="40"/>
    </row>
    <row r="5431" spans="3:9">
      <c r="C5431" s="40"/>
      <c r="D5431" s="40"/>
      <c r="E5431" s="40"/>
      <c r="F5431" s="40"/>
      <c r="G5431" s="40"/>
      <c r="H5431" s="40"/>
      <c r="I5431" s="40"/>
    </row>
    <row r="5432" spans="3:9">
      <c r="C5432" s="40"/>
      <c r="D5432" s="40"/>
      <c r="E5432" s="40"/>
      <c r="F5432" s="40"/>
      <c r="G5432" s="40"/>
      <c r="H5432" s="40"/>
      <c r="I5432" s="40"/>
    </row>
    <row r="5433" spans="3:9">
      <c r="C5433" s="40"/>
      <c r="D5433" s="40"/>
      <c r="E5433" s="40"/>
      <c r="F5433" s="40"/>
      <c r="G5433" s="40"/>
      <c r="H5433" s="40"/>
      <c r="I5433" s="40"/>
    </row>
    <row r="5434" spans="3:9">
      <c r="C5434" s="40"/>
      <c r="D5434" s="40"/>
      <c r="E5434" s="40"/>
      <c r="F5434" s="40"/>
      <c r="G5434" s="40"/>
      <c r="H5434" s="40"/>
      <c r="I5434" s="40"/>
    </row>
    <row r="5435" spans="3:9">
      <c r="C5435" s="41"/>
      <c r="D5435" s="41"/>
      <c r="E5435" s="41"/>
      <c r="F5435" s="41"/>
      <c r="G5435" s="41"/>
      <c r="H5435" s="41"/>
      <c r="I5435" s="41"/>
    </row>
    <row r="5436" spans="2:9">
      <c r="B5436" s="35" t="s">
        <v>2305</v>
      </c>
      <c r="C5436" s="40"/>
      <c r="D5436" s="40"/>
      <c r="E5436" s="40"/>
      <c r="F5436" s="40"/>
      <c r="G5436" s="40"/>
      <c r="H5436" s="40"/>
      <c r="I5436" s="40"/>
    </row>
    <row r="5437" spans="3:9">
      <c r="C5437" s="40"/>
      <c r="D5437" s="40"/>
      <c r="E5437" s="40"/>
      <c r="F5437" s="40"/>
      <c r="G5437" s="40"/>
      <c r="H5437" s="40"/>
      <c r="I5437" s="40"/>
    </row>
    <row r="5438" spans="3:9">
      <c r="C5438" s="40"/>
      <c r="D5438" s="40"/>
      <c r="E5438" s="40"/>
      <c r="F5438" s="40"/>
      <c r="G5438" s="40"/>
      <c r="H5438" s="40"/>
      <c r="I5438" s="40"/>
    </row>
    <row r="5439" spans="3:9">
      <c r="C5439" s="40"/>
      <c r="D5439" s="40"/>
      <c r="E5439" s="40"/>
      <c r="F5439" s="40"/>
      <c r="G5439" s="40"/>
      <c r="H5439" s="40"/>
      <c r="I5439" s="40"/>
    </row>
    <row r="5440" spans="3:9">
      <c r="C5440" s="40"/>
      <c r="D5440" s="40"/>
      <c r="E5440" s="40"/>
      <c r="F5440" s="40"/>
      <c r="G5440" s="40"/>
      <c r="H5440" s="40"/>
      <c r="I5440" s="40"/>
    </row>
    <row r="5441" spans="3:9">
      <c r="C5441" s="40"/>
      <c r="D5441" s="40"/>
      <c r="E5441" s="40"/>
      <c r="F5441" s="40"/>
      <c r="G5441" s="40"/>
      <c r="H5441" s="40"/>
      <c r="I5441" s="40"/>
    </row>
    <row r="5442" spans="3:9">
      <c r="C5442" s="40"/>
      <c r="D5442" s="40"/>
      <c r="E5442" s="40"/>
      <c r="F5442" s="40"/>
      <c r="G5442" s="40"/>
      <c r="H5442" s="40"/>
      <c r="I5442" s="40"/>
    </row>
    <row r="5443" spans="3:9">
      <c r="C5443" s="40"/>
      <c r="D5443" s="40"/>
      <c r="E5443" s="40"/>
      <c r="F5443" s="40"/>
      <c r="G5443" s="40"/>
      <c r="H5443" s="40"/>
      <c r="I5443" s="40"/>
    </row>
    <row r="5444" spans="3:9">
      <c r="C5444" s="40"/>
      <c r="D5444" s="40"/>
      <c r="E5444" s="40"/>
      <c r="F5444" s="40"/>
      <c r="G5444" s="40"/>
      <c r="H5444" s="40"/>
      <c r="I5444" s="40"/>
    </row>
    <row r="5445" spans="3:9">
      <c r="C5445" s="40"/>
      <c r="D5445" s="40"/>
      <c r="E5445" s="40"/>
      <c r="F5445" s="40"/>
      <c r="G5445" s="40"/>
      <c r="H5445" s="40"/>
      <c r="I5445" s="40"/>
    </row>
    <row r="5446" spans="3:9">
      <c r="C5446" s="40"/>
      <c r="D5446" s="40"/>
      <c r="E5446" s="40"/>
      <c r="F5446" s="40"/>
      <c r="G5446" s="40"/>
      <c r="H5446" s="40"/>
      <c r="I5446" s="40"/>
    </row>
    <row r="5447" spans="3:9">
      <c r="C5447" s="41"/>
      <c r="D5447" s="41"/>
      <c r="E5447" s="41"/>
      <c r="F5447" s="41"/>
      <c r="G5447" s="41"/>
      <c r="H5447" s="41"/>
      <c r="I5447" s="41"/>
    </row>
    <row r="5448" spans="2:9">
      <c r="B5448" s="35" t="s">
        <v>2309</v>
      </c>
      <c r="C5448" s="40"/>
      <c r="D5448" s="40"/>
      <c r="E5448" s="40"/>
      <c r="F5448" s="40"/>
      <c r="G5448" s="40"/>
      <c r="H5448" s="40"/>
      <c r="I5448" s="40"/>
    </row>
    <row r="5449" spans="3:9">
      <c r="C5449" s="40"/>
      <c r="D5449" s="40"/>
      <c r="E5449" s="40"/>
      <c r="F5449" s="40"/>
      <c r="G5449" s="40"/>
      <c r="H5449" s="40"/>
      <c r="I5449" s="40"/>
    </row>
    <row r="5450" spans="3:9">
      <c r="C5450" s="40"/>
      <c r="D5450" s="40"/>
      <c r="E5450" s="40"/>
      <c r="F5450" s="40"/>
      <c r="G5450" s="40"/>
      <c r="H5450" s="40"/>
      <c r="I5450" s="40"/>
    </row>
    <row r="5451" spans="3:9">
      <c r="C5451" s="40"/>
      <c r="D5451" s="40"/>
      <c r="E5451" s="40"/>
      <c r="F5451" s="40"/>
      <c r="G5451" s="40"/>
      <c r="H5451" s="40"/>
      <c r="I5451" s="40"/>
    </row>
    <row r="5452" spans="3:9">
      <c r="C5452" s="40"/>
      <c r="D5452" s="40"/>
      <c r="E5452" s="40"/>
      <c r="F5452" s="40"/>
      <c r="G5452" s="40"/>
      <c r="H5452" s="40"/>
      <c r="I5452" s="40"/>
    </row>
    <row r="5453" spans="3:9">
      <c r="C5453" s="40"/>
      <c r="D5453" s="40"/>
      <c r="E5453" s="40"/>
      <c r="F5453" s="40"/>
      <c r="G5453" s="40"/>
      <c r="H5453" s="40"/>
      <c r="I5453" s="40"/>
    </row>
    <row r="5454" spans="3:9">
      <c r="C5454" s="40"/>
      <c r="D5454" s="40"/>
      <c r="E5454" s="40"/>
      <c r="F5454" s="40"/>
      <c r="G5454" s="40"/>
      <c r="H5454" s="40"/>
      <c r="I5454" s="40"/>
    </row>
    <row r="5455" spans="3:9">
      <c r="C5455" s="40"/>
      <c r="D5455" s="40"/>
      <c r="E5455" s="40"/>
      <c r="F5455" s="40"/>
      <c r="G5455" s="40"/>
      <c r="H5455" s="40"/>
      <c r="I5455" s="40"/>
    </row>
    <row r="5456" spans="3:9">
      <c r="C5456" s="40"/>
      <c r="D5456" s="40"/>
      <c r="E5456" s="40"/>
      <c r="F5456" s="40"/>
      <c r="G5456" s="40"/>
      <c r="H5456" s="40"/>
      <c r="I5456" s="40"/>
    </row>
    <row r="5457" spans="3:9">
      <c r="C5457" s="40"/>
      <c r="D5457" s="40"/>
      <c r="E5457" s="40"/>
      <c r="F5457" s="40"/>
      <c r="G5457" s="40"/>
      <c r="H5457" s="40"/>
      <c r="I5457" s="40"/>
    </row>
    <row r="5458" spans="3:9">
      <c r="C5458" s="40"/>
      <c r="D5458" s="40"/>
      <c r="E5458" s="40"/>
      <c r="F5458" s="40"/>
      <c r="G5458" s="40"/>
      <c r="H5458" s="40"/>
      <c r="I5458" s="40"/>
    </row>
    <row r="5459" spans="3:9">
      <c r="C5459" s="41"/>
      <c r="D5459" s="41"/>
      <c r="E5459" s="41"/>
      <c r="F5459" s="41"/>
      <c r="G5459" s="41"/>
      <c r="H5459" s="41"/>
      <c r="I5459" s="41"/>
    </row>
    <row r="5460" spans="2:9">
      <c r="B5460" s="35" t="s">
        <v>2315</v>
      </c>
      <c r="C5460" s="40"/>
      <c r="D5460" s="40"/>
      <c r="E5460" s="40"/>
      <c r="F5460" s="40"/>
      <c r="G5460" s="40"/>
      <c r="H5460" s="40"/>
      <c r="I5460" s="40"/>
    </row>
    <row r="5461" spans="3:9">
      <c r="C5461" s="40"/>
      <c r="D5461" s="40"/>
      <c r="E5461" s="40"/>
      <c r="F5461" s="40"/>
      <c r="G5461" s="40"/>
      <c r="H5461" s="40"/>
      <c r="I5461" s="40"/>
    </row>
    <row r="5462" spans="3:9">
      <c r="C5462" s="40"/>
      <c r="D5462" s="40"/>
      <c r="E5462" s="40"/>
      <c r="F5462" s="40"/>
      <c r="G5462" s="40"/>
      <c r="H5462" s="40"/>
      <c r="I5462" s="40"/>
    </row>
    <row r="5463" spans="3:9">
      <c r="C5463" s="40"/>
      <c r="D5463" s="40"/>
      <c r="E5463" s="40"/>
      <c r="F5463" s="40"/>
      <c r="G5463" s="40"/>
      <c r="H5463" s="40"/>
      <c r="I5463" s="40"/>
    </row>
    <row r="5464" spans="3:9">
      <c r="C5464" s="40"/>
      <c r="D5464" s="40"/>
      <c r="E5464" s="40"/>
      <c r="F5464" s="40"/>
      <c r="G5464" s="40"/>
      <c r="H5464" s="40"/>
      <c r="I5464" s="40"/>
    </row>
    <row r="5465" spans="3:9">
      <c r="C5465" s="40"/>
      <c r="D5465" s="40"/>
      <c r="E5465" s="40"/>
      <c r="F5465" s="40"/>
      <c r="G5465" s="40"/>
      <c r="H5465" s="40"/>
      <c r="I5465" s="40"/>
    </row>
    <row r="5466" spans="3:9">
      <c r="C5466" s="40"/>
      <c r="D5466" s="40"/>
      <c r="E5466" s="40"/>
      <c r="F5466" s="40"/>
      <c r="G5466" s="40"/>
      <c r="H5466" s="40"/>
      <c r="I5466" s="40"/>
    </row>
    <row r="5467" spans="3:9">
      <c r="C5467" s="40"/>
      <c r="D5467" s="40"/>
      <c r="E5467" s="40"/>
      <c r="F5467" s="40"/>
      <c r="G5467" s="40"/>
      <c r="H5467" s="40"/>
      <c r="I5467" s="40"/>
    </row>
    <row r="5468" spans="3:9">
      <c r="C5468" s="40"/>
      <c r="D5468" s="40"/>
      <c r="E5468" s="40"/>
      <c r="F5468" s="40"/>
      <c r="G5468" s="40"/>
      <c r="H5468" s="40"/>
      <c r="I5468" s="40"/>
    </row>
    <row r="5469" spans="3:9">
      <c r="C5469" s="40"/>
      <c r="D5469" s="40"/>
      <c r="E5469" s="40"/>
      <c r="F5469" s="40"/>
      <c r="G5469" s="40"/>
      <c r="H5469" s="40"/>
      <c r="I5469" s="40"/>
    </row>
    <row r="5470" spans="3:9">
      <c r="C5470" s="40"/>
      <c r="D5470" s="40"/>
      <c r="E5470" s="40"/>
      <c r="F5470" s="40"/>
      <c r="G5470" s="40"/>
      <c r="H5470" s="40"/>
      <c r="I5470" s="40"/>
    </row>
    <row r="5471" spans="3:9">
      <c r="C5471" s="41"/>
      <c r="D5471" s="41"/>
      <c r="E5471" s="41"/>
      <c r="F5471" s="41"/>
      <c r="G5471" s="41"/>
      <c r="H5471" s="41"/>
      <c r="I5471" s="41"/>
    </row>
    <row r="5472" spans="2:9">
      <c r="B5472" s="35" t="s">
        <v>2317</v>
      </c>
      <c r="C5472" s="40"/>
      <c r="D5472" s="40"/>
      <c r="E5472" s="40"/>
      <c r="F5472" s="40"/>
      <c r="G5472" s="40"/>
      <c r="H5472" s="40"/>
      <c r="I5472" s="40"/>
    </row>
    <row r="5473" spans="3:9">
      <c r="C5473" s="40"/>
      <c r="D5473" s="40"/>
      <c r="E5473" s="40"/>
      <c r="F5473" s="40"/>
      <c r="G5473" s="40"/>
      <c r="H5473" s="40"/>
      <c r="I5473" s="40"/>
    </row>
    <row r="5474" spans="3:9">
      <c r="C5474" s="40"/>
      <c r="D5474" s="40"/>
      <c r="E5474" s="40"/>
      <c r="F5474" s="40"/>
      <c r="G5474" s="40"/>
      <c r="H5474" s="40"/>
      <c r="I5474" s="40"/>
    </row>
    <row r="5475" spans="3:9">
      <c r="C5475" s="40"/>
      <c r="D5475" s="40"/>
      <c r="E5475" s="40"/>
      <c r="F5475" s="40"/>
      <c r="G5475" s="40"/>
      <c r="H5475" s="40"/>
      <c r="I5475" s="40"/>
    </row>
    <row r="5476" spans="3:9">
      <c r="C5476" s="40"/>
      <c r="D5476" s="40"/>
      <c r="E5476" s="40"/>
      <c r="F5476" s="40"/>
      <c r="G5476" s="40"/>
      <c r="H5476" s="40"/>
      <c r="I5476" s="40"/>
    </row>
    <row r="5477" spans="3:9">
      <c r="C5477" s="40"/>
      <c r="D5477" s="40"/>
      <c r="E5477" s="40"/>
      <c r="F5477" s="40"/>
      <c r="G5477" s="40"/>
      <c r="H5477" s="40"/>
      <c r="I5477" s="40"/>
    </row>
    <row r="5478" spans="3:9">
      <c r="C5478" s="40"/>
      <c r="D5478" s="40"/>
      <c r="E5478" s="40"/>
      <c r="F5478" s="40"/>
      <c r="G5478" s="40"/>
      <c r="H5478" s="40"/>
      <c r="I5478" s="40"/>
    </row>
    <row r="5479" spans="3:9">
      <c r="C5479" s="40"/>
      <c r="D5479" s="40"/>
      <c r="E5479" s="40"/>
      <c r="F5479" s="40"/>
      <c r="G5479" s="40"/>
      <c r="H5479" s="40"/>
      <c r="I5479" s="40"/>
    </row>
    <row r="5480" spans="3:9">
      <c r="C5480" s="40"/>
      <c r="D5480" s="40"/>
      <c r="E5480" s="40"/>
      <c r="F5480" s="40"/>
      <c r="G5480" s="40"/>
      <c r="H5480" s="40"/>
      <c r="I5480" s="40"/>
    </row>
    <row r="5481" spans="3:9">
      <c r="C5481" s="40"/>
      <c r="D5481" s="40"/>
      <c r="E5481" s="40"/>
      <c r="F5481" s="40"/>
      <c r="G5481" s="40"/>
      <c r="H5481" s="40"/>
      <c r="I5481" s="40"/>
    </row>
    <row r="5482" spans="3:9">
      <c r="C5482" s="40"/>
      <c r="D5482" s="40"/>
      <c r="E5482" s="40"/>
      <c r="F5482" s="40"/>
      <c r="G5482" s="40"/>
      <c r="H5482" s="40"/>
      <c r="I5482" s="40"/>
    </row>
    <row r="5483" spans="3:9">
      <c r="C5483" s="41"/>
      <c r="D5483" s="41"/>
      <c r="E5483" s="41"/>
      <c r="F5483" s="41"/>
      <c r="G5483" s="41"/>
      <c r="H5483" s="41"/>
      <c r="I5483" s="41"/>
    </row>
    <row r="5484" spans="2:9">
      <c r="B5484" s="35" t="s">
        <v>2319</v>
      </c>
      <c r="C5484" s="40"/>
      <c r="D5484" s="40"/>
      <c r="E5484" s="40"/>
      <c r="F5484" s="40"/>
      <c r="G5484" s="40"/>
      <c r="H5484" s="40"/>
      <c r="I5484" s="40"/>
    </row>
    <row r="5485" spans="3:9">
      <c r="C5485" s="40"/>
      <c r="D5485" s="40"/>
      <c r="E5485" s="40"/>
      <c r="F5485" s="40"/>
      <c r="G5485" s="40"/>
      <c r="H5485" s="40"/>
      <c r="I5485" s="40"/>
    </row>
    <row r="5486" spans="3:9">
      <c r="C5486" s="40"/>
      <c r="D5486" s="40"/>
      <c r="E5486" s="40"/>
      <c r="F5486" s="40"/>
      <c r="G5486" s="40"/>
      <c r="H5486" s="40"/>
      <c r="I5486" s="40"/>
    </row>
    <row r="5487" spans="3:9">
      <c r="C5487" s="40"/>
      <c r="D5487" s="40"/>
      <c r="E5487" s="40"/>
      <c r="F5487" s="40"/>
      <c r="G5487" s="40"/>
      <c r="H5487" s="40"/>
      <c r="I5487" s="40"/>
    </row>
    <row r="5488" spans="3:9">
      <c r="C5488" s="40"/>
      <c r="D5488" s="40"/>
      <c r="E5488" s="40"/>
      <c r="F5488" s="40"/>
      <c r="G5488" s="40"/>
      <c r="H5488" s="40"/>
      <c r="I5488" s="40"/>
    </row>
    <row r="5489" spans="3:9">
      <c r="C5489" s="40"/>
      <c r="D5489" s="40"/>
      <c r="E5489" s="40"/>
      <c r="F5489" s="40"/>
      <c r="G5489" s="40"/>
      <c r="H5489" s="40"/>
      <c r="I5489" s="40"/>
    </row>
    <row r="5490" spans="3:9">
      <c r="C5490" s="40"/>
      <c r="D5490" s="40"/>
      <c r="E5490" s="40"/>
      <c r="F5490" s="40"/>
      <c r="G5490" s="40"/>
      <c r="H5490" s="40"/>
      <c r="I5490" s="40"/>
    </row>
    <row r="5491" spans="3:9">
      <c r="C5491" s="40"/>
      <c r="D5491" s="40"/>
      <c r="E5491" s="40"/>
      <c r="F5491" s="40"/>
      <c r="G5491" s="40"/>
      <c r="H5491" s="40"/>
      <c r="I5491" s="40"/>
    </row>
    <row r="5492" spans="3:9">
      <c r="C5492" s="40"/>
      <c r="D5492" s="40"/>
      <c r="E5492" s="40"/>
      <c r="F5492" s="40"/>
      <c r="G5492" s="40"/>
      <c r="H5492" s="40"/>
      <c r="I5492" s="40"/>
    </row>
    <row r="5493" spans="3:9">
      <c r="C5493" s="40"/>
      <c r="D5493" s="40"/>
      <c r="E5493" s="40"/>
      <c r="F5493" s="40"/>
      <c r="G5493" s="40"/>
      <c r="H5493" s="40"/>
      <c r="I5493" s="40"/>
    </row>
    <row r="5494" spans="3:9">
      <c r="C5494" s="40"/>
      <c r="D5494" s="40"/>
      <c r="E5494" s="40"/>
      <c r="F5494" s="40"/>
      <c r="G5494" s="40"/>
      <c r="H5494" s="40"/>
      <c r="I5494" s="40"/>
    </row>
    <row r="5495" spans="3:9">
      <c r="C5495" s="41"/>
      <c r="D5495" s="41"/>
      <c r="E5495" s="41"/>
      <c r="F5495" s="41"/>
      <c r="G5495" s="41"/>
      <c r="H5495" s="41"/>
      <c r="I5495" s="41"/>
    </row>
    <row r="5496" spans="2:9">
      <c r="B5496" s="35" t="s">
        <v>2321</v>
      </c>
      <c r="C5496" s="40"/>
      <c r="D5496" s="40"/>
      <c r="E5496" s="40"/>
      <c r="F5496" s="40"/>
      <c r="G5496" s="40"/>
      <c r="H5496" s="40"/>
      <c r="I5496" s="40"/>
    </row>
    <row r="5497" spans="3:9">
      <c r="C5497" s="40"/>
      <c r="D5497" s="40"/>
      <c r="E5497" s="40"/>
      <c r="F5497" s="40"/>
      <c r="G5497" s="40"/>
      <c r="H5497" s="40"/>
      <c r="I5497" s="40"/>
    </row>
    <row r="5498" spans="3:9">
      <c r="C5498" s="40"/>
      <c r="D5498" s="40"/>
      <c r="E5498" s="40"/>
      <c r="F5498" s="40"/>
      <c r="G5498" s="40"/>
      <c r="H5498" s="40"/>
      <c r="I5498" s="40"/>
    </row>
    <row r="5499" spans="3:9">
      <c r="C5499" s="40"/>
      <c r="D5499" s="40"/>
      <c r="E5499" s="40"/>
      <c r="F5499" s="40"/>
      <c r="G5499" s="40"/>
      <c r="H5499" s="40"/>
      <c r="I5499" s="40"/>
    </row>
    <row r="5500" spans="3:9">
      <c r="C5500" s="40"/>
      <c r="D5500" s="40"/>
      <c r="E5500" s="40"/>
      <c r="F5500" s="40"/>
      <c r="G5500" s="40"/>
      <c r="H5500" s="40"/>
      <c r="I5500" s="40"/>
    </row>
    <row r="5501" spans="3:9">
      <c r="C5501" s="40"/>
      <c r="D5501" s="40"/>
      <c r="E5501" s="40"/>
      <c r="F5501" s="40"/>
      <c r="G5501" s="40"/>
      <c r="H5501" s="40"/>
      <c r="I5501" s="40"/>
    </row>
    <row r="5502" spans="3:9">
      <c r="C5502" s="40"/>
      <c r="D5502" s="40"/>
      <c r="E5502" s="40"/>
      <c r="F5502" s="40"/>
      <c r="G5502" s="40"/>
      <c r="H5502" s="40"/>
      <c r="I5502" s="40"/>
    </row>
    <row r="5503" spans="3:9">
      <c r="C5503" s="40"/>
      <c r="D5503" s="40"/>
      <c r="E5503" s="40"/>
      <c r="F5503" s="40"/>
      <c r="G5503" s="40"/>
      <c r="H5503" s="40"/>
      <c r="I5503" s="40"/>
    </row>
    <row r="5504" spans="3:9">
      <c r="C5504" s="40"/>
      <c r="D5504" s="40"/>
      <c r="E5504" s="40"/>
      <c r="F5504" s="40"/>
      <c r="G5504" s="40"/>
      <c r="H5504" s="40"/>
      <c r="I5504" s="40"/>
    </row>
    <row r="5505" spans="3:9">
      <c r="C5505" s="40"/>
      <c r="D5505" s="40"/>
      <c r="E5505" s="40"/>
      <c r="F5505" s="40"/>
      <c r="G5505" s="40"/>
      <c r="H5505" s="40"/>
      <c r="I5505" s="40"/>
    </row>
    <row r="5506" spans="3:9">
      <c r="C5506" s="40"/>
      <c r="D5506" s="40"/>
      <c r="E5506" s="40"/>
      <c r="F5506" s="40"/>
      <c r="G5506" s="40"/>
      <c r="H5506" s="40"/>
      <c r="I5506" s="40"/>
    </row>
    <row r="5507" spans="3:9">
      <c r="C5507" s="41"/>
      <c r="D5507" s="41"/>
      <c r="E5507" s="41"/>
      <c r="F5507" s="41"/>
      <c r="G5507" s="41"/>
      <c r="H5507" s="41"/>
      <c r="I5507" s="41"/>
    </row>
    <row r="5508" spans="2:9">
      <c r="B5508" s="35" t="s">
        <v>1136</v>
      </c>
      <c r="C5508" s="40"/>
      <c r="D5508" s="40"/>
      <c r="E5508" s="40"/>
      <c r="F5508" s="40"/>
      <c r="G5508" s="40"/>
      <c r="H5508" s="40"/>
      <c r="I5508" s="40"/>
    </row>
    <row r="5509" spans="3:9">
      <c r="C5509" s="40"/>
      <c r="D5509" s="40"/>
      <c r="E5509" s="40"/>
      <c r="F5509" s="40"/>
      <c r="G5509" s="40"/>
      <c r="H5509" s="40"/>
      <c r="I5509" s="40"/>
    </row>
    <row r="5510" spans="3:9">
      <c r="C5510" s="40"/>
      <c r="D5510" s="40"/>
      <c r="E5510" s="40"/>
      <c r="F5510" s="40"/>
      <c r="G5510" s="40"/>
      <c r="H5510" s="40"/>
      <c r="I5510" s="40"/>
    </row>
    <row r="5511" spans="3:9">
      <c r="C5511" s="40"/>
      <c r="D5511" s="40"/>
      <c r="E5511" s="40"/>
      <c r="F5511" s="40"/>
      <c r="G5511" s="40"/>
      <c r="H5511" s="40"/>
      <c r="I5511" s="40"/>
    </row>
    <row r="5512" spans="3:9">
      <c r="C5512" s="40"/>
      <c r="D5512" s="40"/>
      <c r="E5512" s="40"/>
      <c r="F5512" s="40"/>
      <c r="G5512" s="40"/>
      <c r="H5512" s="40"/>
      <c r="I5512" s="40"/>
    </row>
    <row r="5513" spans="3:9">
      <c r="C5513" s="40"/>
      <c r="D5513" s="40"/>
      <c r="E5513" s="40"/>
      <c r="F5513" s="40"/>
      <c r="G5513" s="40"/>
      <c r="H5513" s="40"/>
      <c r="I5513" s="40"/>
    </row>
    <row r="5514" spans="3:9">
      <c r="C5514" s="40"/>
      <c r="D5514" s="40"/>
      <c r="E5514" s="40"/>
      <c r="F5514" s="40"/>
      <c r="G5514" s="40"/>
      <c r="H5514" s="40"/>
      <c r="I5514" s="40"/>
    </row>
    <row r="5515" spans="3:9">
      <c r="C5515" s="40"/>
      <c r="D5515" s="40"/>
      <c r="E5515" s="40"/>
      <c r="F5515" s="40"/>
      <c r="G5515" s="40"/>
      <c r="H5515" s="40"/>
      <c r="I5515" s="40"/>
    </row>
    <row r="5516" spans="3:9">
      <c r="C5516" s="40"/>
      <c r="D5516" s="40"/>
      <c r="E5516" s="40"/>
      <c r="F5516" s="40"/>
      <c r="G5516" s="40"/>
      <c r="H5516" s="40"/>
      <c r="I5516" s="40"/>
    </row>
    <row r="5517" spans="3:9">
      <c r="C5517" s="40"/>
      <c r="D5517" s="40"/>
      <c r="E5517" s="40"/>
      <c r="F5517" s="40"/>
      <c r="G5517" s="40"/>
      <c r="H5517" s="40"/>
      <c r="I5517" s="40"/>
    </row>
    <row r="5518" spans="3:9">
      <c r="C5518" s="40"/>
      <c r="D5518" s="40"/>
      <c r="E5518" s="40"/>
      <c r="F5518" s="40"/>
      <c r="G5518" s="40"/>
      <c r="H5518" s="40"/>
      <c r="I5518" s="40"/>
    </row>
    <row r="5520" spans="2:9">
      <c r="B5520" s="35" t="s">
        <v>1144</v>
      </c>
      <c r="C5520" s="36" t="str">
        <f t="shared" ref="C5520" si="38">_xlfn.DISPIMG("图片 457",1)</f>
        <v>=DISPIMG("图片 457",1)</v>
      </c>
      <c r="D5520" s="36"/>
      <c r="E5520" s="36"/>
      <c r="F5520" s="36"/>
      <c r="G5520" s="36"/>
      <c r="H5520" s="36"/>
      <c r="I5520" s="36"/>
    </row>
    <row r="5521" spans="3:9">
      <c r="C5521" s="36"/>
      <c r="D5521" s="36"/>
      <c r="E5521" s="36"/>
      <c r="F5521" s="36"/>
      <c r="G5521" s="36"/>
      <c r="H5521" s="36"/>
      <c r="I5521" s="36"/>
    </row>
    <row r="5522" spans="3:9">
      <c r="C5522" s="36"/>
      <c r="D5522" s="36"/>
      <c r="E5522" s="36"/>
      <c r="F5522" s="36"/>
      <c r="G5522" s="36"/>
      <c r="H5522" s="36"/>
      <c r="I5522" s="36"/>
    </row>
    <row r="5523" spans="3:9">
      <c r="C5523" s="36"/>
      <c r="D5523" s="36"/>
      <c r="E5523" s="36"/>
      <c r="F5523" s="36"/>
      <c r="G5523" s="36"/>
      <c r="H5523" s="36"/>
      <c r="I5523" s="36"/>
    </row>
    <row r="5524" spans="3:9">
      <c r="C5524" s="36"/>
      <c r="D5524" s="36"/>
      <c r="E5524" s="36"/>
      <c r="F5524" s="36"/>
      <c r="G5524" s="36"/>
      <c r="H5524" s="36"/>
      <c r="I5524" s="36"/>
    </row>
    <row r="5525" spans="3:9">
      <c r="C5525" s="36"/>
      <c r="D5525" s="36"/>
      <c r="E5525" s="36"/>
      <c r="F5525" s="36"/>
      <c r="G5525" s="36"/>
      <c r="H5525" s="36"/>
      <c r="I5525" s="36"/>
    </row>
    <row r="5526" spans="3:9">
      <c r="C5526" s="36"/>
      <c r="D5526" s="36"/>
      <c r="E5526" s="36"/>
      <c r="F5526" s="36"/>
      <c r="G5526" s="36"/>
      <c r="H5526" s="36"/>
      <c r="I5526" s="36"/>
    </row>
    <row r="5527" spans="3:9">
      <c r="C5527" s="36"/>
      <c r="D5527" s="36"/>
      <c r="E5527" s="36"/>
      <c r="F5527" s="36"/>
      <c r="G5527" s="36"/>
      <c r="H5527" s="36"/>
      <c r="I5527" s="36"/>
    </row>
    <row r="5528" spans="3:9">
      <c r="C5528" s="36"/>
      <c r="D5528" s="36"/>
      <c r="E5528" s="36"/>
      <c r="F5528" s="36"/>
      <c r="G5528" s="36"/>
      <c r="H5528" s="36"/>
      <c r="I5528" s="36"/>
    </row>
    <row r="5529" spans="3:9">
      <c r="C5529" s="36"/>
      <c r="D5529" s="36"/>
      <c r="E5529" s="36"/>
      <c r="F5529" s="36"/>
      <c r="G5529" s="36"/>
      <c r="H5529" s="36"/>
      <c r="I5529" s="36"/>
    </row>
    <row r="5530" spans="3:9">
      <c r="C5530" s="36"/>
      <c r="D5530" s="36"/>
      <c r="E5530" s="36"/>
      <c r="F5530" s="36"/>
      <c r="G5530" s="36"/>
      <c r="H5530" s="36"/>
      <c r="I5530" s="36"/>
    </row>
    <row r="5532" spans="2:9">
      <c r="B5532" s="35" t="s">
        <v>1148</v>
      </c>
      <c r="C5532" s="36" t="str">
        <f t="shared" ref="C5532" si="39">_xlfn.DISPIMG("图片 459",1)</f>
        <v>=DISPIMG("图片 459",1)</v>
      </c>
      <c r="D5532" s="36"/>
      <c r="E5532" s="36"/>
      <c r="F5532" s="36"/>
      <c r="G5532" s="36"/>
      <c r="H5532" s="36"/>
      <c r="I5532" s="36"/>
    </row>
    <row r="5533" spans="3:9">
      <c r="C5533" s="36"/>
      <c r="D5533" s="36"/>
      <c r="E5533" s="36"/>
      <c r="F5533" s="36"/>
      <c r="G5533" s="36"/>
      <c r="H5533" s="36"/>
      <c r="I5533" s="36"/>
    </row>
    <row r="5534" spans="3:9">
      <c r="C5534" s="36"/>
      <c r="D5534" s="36"/>
      <c r="E5534" s="36"/>
      <c r="F5534" s="36"/>
      <c r="G5534" s="36"/>
      <c r="H5534" s="36"/>
      <c r="I5534" s="36"/>
    </row>
    <row r="5535" spans="3:9">
      <c r="C5535" s="36"/>
      <c r="D5535" s="36"/>
      <c r="E5535" s="36"/>
      <c r="F5535" s="36"/>
      <c r="G5535" s="36"/>
      <c r="H5535" s="36"/>
      <c r="I5535" s="36"/>
    </row>
    <row r="5536" spans="3:9">
      <c r="C5536" s="36"/>
      <c r="D5536" s="36"/>
      <c r="E5536" s="36"/>
      <c r="F5536" s="36"/>
      <c r="G5536" s="36"/>
      <c r="H5536" s="36"/>
      <c r="I5536" s="36"/>
    </row>
    <row r="5537" spans="3:9">
      <c r="C5537" s="36"/>
      <c r="D5537" s="36"/>
      <c r="E5537" s="36"/>
      <c r="F5537" s="36"/>
      <c r="G5537" s="36"/>
      <c r="H5537" s="36"/>
      <c r="I5537" s="36"/>
    </row>
    <row r="5538" spans="3:9">
      <c r="C5538" s="36"/>
      <c r="D5538" s="36"/>
      <c r="E5538" s="36"/>
      <c r="F5538" s="36"/>
      <c r="G5538" s="36"/>
      <c r="H5538" s="36"/>
      <c r="I5538" s="36"/>
    </row>
    <row r="5539" spans="3:9">
      <c r="C5539" s="36"/>
      <c r="D5539" s="36"/>
      <c r="E5539" s="36"/>
      <c r="F5539" s="36"/>
      <c r="G5539" s="36"/>
      <c r="H5539" s="36"/>
      <c r="I5539" s="36"/>
    </row>
    <row r="5540" spans="3:9">
      <c r="C5540" s="36"/>
      <c r="D5540" s="36"/>
      <c r="E5540" s="36"/>
      <c r="F5540" s="36"/>
      <c r="G5540" s="36"/>
      <c r="H5540" s="36"/>
      <c r="I5540" s="36"/>
    </row>
    <row r="5541" spans="3:9">
      <c r="C5541" s="36"/>
      <c r="D5541" s="36"/>
      <c r="E5541" s="36"/>
      <c r="F5541" s="36"/>
      <c r="G5541" s="36"/>
      <c r="H5541" s="36"/>
      <c r="I5541" s="36"/>
    </row>
    <row r="5542" spans="3:9">
      <c r="C5542" s="36"/>
      <c r="D5542" s="36"/>
      <c r="E5542" s="36"/>
      <c r="F5542" s="36"/>
      <c r="G5542" s="36"/>
      <c r="H5542" s="36"/>
      <c r="I5542" s="36"/>
    </row>
    <row r="5544" spans="2:9">
      <c r="B5544" s="35" t="s">
        <v>1153</v>
      </c>
      <c r="C5544" s="36" t="str">
        <f t="shared" ref="C5544" si="40">_xlfn.DISPIMG("图片 447",1)</f>
        <v>=DISPIMG("图片 447",1)</v>
      </c>
      <c r="D5544" s="36"/>
      <c r="E5544" s="36"/>
      <c r="F5544" s="36"/>
      <c r="G5544" s="36"/>
      <c r="H5544" s="36"/>
      <c r="I5544" s="36"/>
    </row>
    <row r="5545" spans="3:9">
      <c r="C5545" s="36"/>
      <c r="D5545" s="36"/>
      <c r="E5545" s="36"/>
      <c r="F5545" s="36"/>
      <c r="G5545" s="36"/>
      <c r="H5545" s="36"/>
      <c r="I5545" s="36"/>
    </row>
    <row r="5546" spans="3:9">
      <c r="C5546" s="36"/>
      <c r="D5546" s="36"/>
      <c r="E5546" s="36"/>
      <c r="F5546" s="36"/>
      <c r="G5546" s="36"/>
      <c r="H5546" s="36"/>
      <c r="I5546" s="36"/>
    </row>
    <row r="5547" spans="3:9">
      <c r="C5547" s="36"/>
      <c r="D5547" s="36"/>
      <c r="E5547" s="36"/>
      <c r="F5547" s="36"/>
      <c r="G5547" s="36"/>
      <c r="H5547" s="36"/>
      <c r="I5547" s="36"/>
    </row>
    <row r="5548" spans="3:9">
      <c r="C5548" s="36"/>
      <c r="D5548" s="36"/>
      <c r="E5548" s="36"/>
      <c r="F5548" s="36"/>
      <c r="G5548" s="36"/>
      <c r="H5548" s="36"/>
      <c r="I5548" s="36"/>
    </row>
    <row r="5549" spans="3:9">
      <c r="C5549" s="36"/>
      <c r="D5549" s="36"/>
      <c r="E5549" s="36"/>
      <c r="F5549" s="36"/>
      <c r="G5549" s="36"/>
      <c r="H5549" s="36"/>
      <c r="I5549" s="36"/>
    </row>
    <row r="5550" spans="3:9">
      <c r="C5550" s="36"/>
      <c r="D5550" s="36"/>
      <c r="E5550" s="36"/>
      <c r="F5550" s="36"/>
      <c r="G5550" s="36"/>
      <c r="H5550" s="36"/>
      <c r="I5550" s="36"/>
    </row>
    <row r="5551" spans="3:9">
      <c r="C5551" s="36"/>
      <c r="D5551" s="36"/>
      <c r="E5551" s="36"/>
      <c r="F5551" s="36"/>
      <c r="G5551" s="36"/>
      <c r="H5551" s="36"/>
      <c r="I5551" s="36"/>
    </row>
    <row r="5552" spans="3:9">
      <c r="C5552" s="36"/>
      <c r="D5552" s="36"/>
      <c r="E5552" s="36"/>
      <c r="F5552" s="36"/>
      <c r="G5552" s="36"/>
      <c r="H5552" s="36"/>
      <c r="I5552" s="36"/>
    </row>
    <row r="5553" spans="3:9">
      <c r="C5553" s="36"/>
      <c r="D5553" s="36"/>
      <c r="E5553" s="36"/>
      <c r="F5553" s="36"/>
      <c r="G5553" s="36"/>
      <c r="H5553" s="36"/>
      <c r="I5553" s="36"/>
    </row>
    <row r="5554" spans="3:9">
      <c r="C5554" s="36"/>
      <c r="D5554" s="36"/>
      <c r="E5554" s="36"/>
      <c r="F5554" s="36"/>
      <c r="G5554" s="36"/>
      <c r="H5554" s="36"/>
      <c r="I5554" s="36"/>
    </row>
    <row r="5556" spans="2:9">
      <c r="B5556" s="35" t="s">
        <v>1161</v>
      </c>
      <c r="C5556" s="36" t="str">
        <f t="shared" ref="C5556" si="41">_xlfn.DISPIMG("图片 448",1)</f>
        <v>=DISPIMG("图片 448",1)</v>
      </c>
      <c r="D5556" s="36"/>
      <c r="E5556" s="36"/>
      <c r="F5556" s="36"/>
      <c r="G5556" s="36"/>
      <c r="H5556" s="36"/>
      <c r="I5556" s="36"/>
    </row>
    <row r="5557" spans="3:9">
      <c r="C5557" s="36"/>
      <c r="D5557" s="36"/>
      <c r="E5557" s="36"/>
      <c r="F5557" s="36"/>
      <c r="G5557" s="36"/>
      <c r="H5557" s="36"/>
      <c r="I5557" s="36"/>
    </row>
    <row r="5558" spans="3:9">
      <c r="C5558" s="36"/>
      <c r="D5558" s="36"/>
      <c r="E5558" s="36"/>
      <c r="F5558" s="36"/>
      <c r="G5558" s="36"/>
      <c r="H5558" s="36"/>
      <c r="I5558" s="36"/>
    </row>
    <row r="5559" spans="3:9">
      <c r="C5559" s="36"/>
      <c r="D5559" s="36"/>
      <c r="E5559" s="36"/>
      <c r="F5559" s="36"/>
      <c r="G5559" s="36"/>
      <c r="H5559" s="36"/>
      <c r="I5559" s="36"/>
    </row>
    <row r="5560" spans="3:9">
      <c r="C5560" s="36"/>
      <c r="D5560" s="36"/>
      <c r="E5560" s="36"/>
      <c r="F5560" s="36"/>
      <c r="G5560" s="36"/>
      <c r="H5560" s="36"/>
      <c r="I5560" s="36"/>
    </row>
    <row r="5561" spans="3:9">
      <c r="C5561" s="36"/>
      <c r="D5561" s="36"/>
      <c r="E5561" s="36"/>
      <c r="F5561" s="36"/>
      <c r="G5561" s="36"/>
      <c r="H5561" s="36"/>
      <c r="I5561" s="36"/>
    </row>
    <row r="5562" spans="3:9">
      <c r="C5562" s="36"/>
      <c r="D5562" s="36"/>
      <c r="E5562" s="36"/>
      <c r="F5562" s="36"/>
      <c r="G5562" s="36"/>
      <c r="H5562" s="36"/>
      <c r="I5562" s="36"/>
    </row>
    <row r="5563" spans="3:9">
      <c r="C5563" s="36"/>
      <c r="D5563" s="36"/>
      <c r="E5563" s="36"/>
      <c r="F5563" s="36"/>
      <c r="G5563" s="36"/>
      <c r="H5563" s="36"/>
      <c r="I5563" s="36"/>
    </row>
    <row r="5564" spans="3:9">
      <c r="C5564" s="36"/>
      <c r="D5564" s="36"/>
      <c r="E5564" s="36"/>
      <c r="F5564" s="36"/>
      <c r="G5564" s="36"/>
      <c r="H5564" s="36"/>
      <c r="I5564" s="36"/>
    </row>
    <row r="5565" spans="3:9">
      <c r="C5565" s="36"/>
      <c r="D5565" s="36"/>
      <c r="E5565" s="36"/>
      <c r="F5565" s="36"/>
      <c r="G5565" s="36"/>
      <c r="H5565" s="36"/>
      <c r="I5565" s="36"/>
    </row>
    <row r="5566" spans="3:9">
      <c r="C5566" s="36"/>
      <c r="D5566" s="36"/>
      <c r="E5566" s="36"/>
      <c r="F5566" s="36"/>
      <c r="G5566" s="36"/>
      <c r="H5566" s="36"/>
      <c r="I5566" s="36"/>
    </row>
    <row r="5568" spans="2:9">
      <c r="B5568" s="35" t="s">
        <v>1164</v>
      </c>
      <c r="C5568" s="36" t="str">
        <f t="shared" ref="C5568" si="42">_xlfn.DISPIMG("图片 449",1)</f>
        <v>=DISPIMG("图片 449",1)</v>
      </c>
      <c r="D5568" s="36"/>
      <c r="E5568" s="36"/>
      <c r="F5568" s="36"/>
      <c r="G5568" s="36"/>
      <c r="H5568" s="36"/>
      <c r="I5568" s="36"/>
    </row>
    <row r="5569" spans="3:9">
      <c r="C5569" s="36"/>
      <c r="D5569" s="36"/>
      <c r="E5569" s="36"/>
      <c r="F5569" s="36"/>
      <c r="G5569" s="36"/>
      <c r="H5569" s="36"/>
      <c r="I5569" s="36"/>
    </row>
    <row r="5570" spans="3:9">
      <c r="C5570" s="36"/>
      <c r="D5570" s="36"/>
      <c r="E5570" s="36"/>
      <c r="F5570" s="36"/>
      <c r="G5570" s="36"/>
      <c r="H5570" s="36"/>
      <c r="I5570" s="36"/>
    </row>
    <row r="5571" spans="3:9">
      <c r="C5571" s="36"/>
      <c r="D5571" s="36"/>
      <c r="E5571" s="36"/>
      <c r="F5571" s="36"/>
      <c r="G5571" s="36"/>
      <c r="H5571" s="36"/>
      <c r="I5571" s="36"/>
    </row>
    <row r="5572" spans="3:9">
      <c r="C5572" s="36"/>
      <c r="D5572" s="36"/>
      <c r="E5572" s="36"/>
      <c r="F5572" s="36"/>
      <c r="G5572" s="36"/>
      <c r="H5572" s="36"/>
      <c r="I5572" s="36"/>
    </row>
    <row r="5573" spans="3:9">
      <c r="C5573" s="36"/>
      <c r="D5573" s="36"/>
      <c r="E5573" s="36"/>
      <c r="F5573" s="36"/>
      <c r="G5573" s="36"/>
      <c r="H5573" s="36"/>
      <c r="I5573" s="36"/>
    </row>
    <row r="5574" spans="3:9">
      <c r="C5574" s="36"/>
      <c r="D5574" s="36"/>
      <c r="E5574" s="36"/>
      <c r="F5574" s="36"/>
      <c r="G5574" s="36"/>
      <c r="H5574" s="36"/>
      <c r="I5574" s="36"/>
    </row>
    <row r="5575" spans="3:9">
      <c r="C5575" s="36"/>
      <c r="D5575" s="36"/>
      <c r="E5575" s="36"/>
      <c r="F5575" s="36"/>
      <c r="G5575" s="36"/>
      <c r="H5575" s="36"/>
      <c r="I5575" s="36"/>
    </row>
    <row r="5576" spans="3:9">
      <c r="C5576" s="36"/>
      <c r="D5576" s="36"/>
      <c r="E5576" s="36"/>
      <c r="F5576" s="36"/>
      <c r="G5576" s="36"/>
      <c r="H5576" s="36"/>
      <c r="I5576" s="36"/>
    </row>
    <row r="5577" spans="3:9">
      <c r="C5577" s="36"/>
      <c r="D5577" s="36"/>
      <c r="E5577" s="36"/>
      <c r="F5577" s="36"/>
      <c r="G5577" s="36"/>
      <c r="H5577" s="36"/>
      <c r="I5577" s="36"/>
    </row>
    <row r="5578" spans="3:9">
      <c r="C5578" s="36"/>
      <c r="D5578" s="36"/>
      <c r="E5578" s="36"/>
      <c r="F5578" s="36"/>
      <c r="G5578" s="36"/>
      <c r="H5578" s="36"/>
      <c r="I5578" s="36"/>
    </row>
    <row r="5580" spans="2:9">
      <c r="B5580" s="35" t="s">
        <v>1168</v>
      </c>
      <c r="C5580" s="36" t="str">
        <f t="shared" ref="C5580" si="43">_xlfn.DISPIMG("图片 450",1)</f>
        <v>=DISPIMG("图片 450",1)</v>
      </c>
      <c r="D5580" s="36"/>
      <c r="E5580" s="36"/>
      <c r="F5580" s="36"/>
      <c r="G5580" s="36"/>
      <c r="H5580" s="36"/>
      <c r="I5580" s="36"/>
    </row>
    <row r="5581" spans="3:9">
      <c r="C5581" s="36"/>
      <c r="D5581" s="36"/>
      <c r="E5581" s="36"/>
      <c r="F5581" s="36"/>
      <c r="G5581" s="36"/>
      <c r="H5581" s="36"/>
      <c r="I5581" s="36"/>
    </row>
    <row r="5582" spans="3:9">
      <c r="C5582" s="36"/>
      <c r="D5582" s="36"/>
      <c r="E5582" s="36"/>
      <c r="F5582" s="36"/>
      <c r="G5582" s="36"/>
      <c r="H5582" s="36"/>
      <c r="I5582" s="36"/>
    </row>
    <row r="5583" spans="3:9">
      <c r="C5583" s="36"/>
      <c r="D5583" s="36"/>
      <c r="E5583" s="36"/>
      <c r="F5583" s="36"/>
      <c r="G5583" s="36"/>
      <c r="H5583" s="36"/>
      <c r="I5583" s="36"/>
    </row>
    <row r="5584" spans="3:9">
      <c r="C5584" s="36"/>
      <c r="D5584" s="36"/>
      <c r="E5584" s="36"/>
      <c r="F5584" s="36"/>
      <c r="G5584" s="36"/>
      <c r="H5584" s="36"/>
      <c r="I5584" s="36"/>
    </row>
    <row r="5585" spans="3:9">
      <c r="C5585" s="36"/>
      <c r="D5585" s="36"/>
      <c r="E5585" s="36"/>
      <c r="F5585" s="36"/>
      <c r="G5585" s="36"/>
      <c r="H5585" s="36"/>
      <c r="I5585" s="36"/>
    </row>
    <row r="5586" spans="3:9">
      <c r="C5586" s="36"/>
      <c r="D5586" s="36"/>
      <c r="E5586" s="36"/>
      <c r="F5586" s="36"/>
      <c r="G5586" s="36"/>
      <c r="H5586" s="36"/>
      <c r="I5586" s="36"/>
    </row>
    <row r="5587" spans="3:9">
      <c r="C5587" s="36"/>
      <c r="D5587" s="36"/>
      <c r="E5587" s="36"/>
      <c r="F5587" s="36"/>
      <c r="G5587" s="36"/>
      <c r="H5587" s="36"/>
      <c r="I5587" s="36"/>
    </row>
    <row r="5588" spans="3:9">
      <c r="C5588" s="36"/>
      <c r="D5588" s="36"/>
      <c r="E5588" s="36"/>
      <c r="F5588" s="36"/>
      <c r="G5588" s="36"/>
      <c r="H5588" s="36"/>
      <c r="I5588" s="36"/>
    </row>
    <row r="5589" spans="3:9">
      <c r="C5589" s="36"/>
      <c r="D5589" s="36"/>
      <c r="E5589" s="36"/>
      <c r="F5589" s="36"/>
      <c r="G5589" s="36"/>
      <c r="H5589" s="36"/>
      <c r="I5589" s="36"/>
    </row>
    <row r="5590" spans="3:9">
      <c r="C5590" s="36"/>
      <c r="D5590" s="36"/>
      <c r="E5590" s="36"/>
      <c r="F5590" s="36"/>
      <c r="G5590" s="36"/>
      <c r="H5590" s="36"/>
      <c r="I5590" s="36"/>
    </row>
    <row r="5592" spans="2:9">
      <c r="B5592" s="35" t="s">
        <v>1171</v>
      </c>
      <c r="C5592" s="36" t="str">
        <f t="shared" ref="C5592" si="44">_xlfn.DISPIMG("图片 451",1)</f>
        <v>=DISPIMG("图片 451",1)</v>
      </c>
      <c r="D5592" s="36"/>
      <c r="E5592" s="36"/>
      <c r="F5592" s="36"/>
      <c r="G5592" s="36"/>
      <c r="H5592" s="36"/>
      <c r="I5592" s="36"/>
    </row>
    <row r="5593" spans="3:9">
      <c r="C5593" s="36"/>
      <c r="D5593" s="36"/>
      <c r="E5593" s="36"/>
      <c r="F5593" s="36"/>
      <c r="G5593" s="36"/>
      <c r="H5593" s="36"/>
      <c r="I5593" s="36"/>
    </row>
    <row r="5594" spans="3:9">
      <c r="C5594" s="36"/>
      <c r="D5594" s="36"/>
      <c r="E5594" s="36"/>
      <c r="F5594" s="36"/>
      <c r="G5594" s="36"/>
      <c r="H5594" s="36"/>
      <c r="I5594" s="36"/>
    </row>
    <row r="5595" spans="3:9">
      <c r="C5595" s="36"/>
      <c r="D5595" s="36"/>
      <c r="E5595" s="36"/>
      <c r="F5595" s="36"/>
      <c r="G5595" s="36"/>
      <c r="H5595" s="36"/>
      <c r="I5595" s="36"/>
    </row>
    <row r="5596" spans="3:9">
      <c r="C5596" s="36"/>
      <c r="D5596" s="36"/>
      <c r="E5596" s="36"/>
      <c r="F5596" s="36"/>
      <c r="G5596" s="36"/>
      <c r="H5596" s="36"/>
      <c r="I5596" s="36"/>
    </row>
    <row r="5597" spans="3:9">
      <c r="C5597" s="36"/>
      <c r="D5597" s="36"/>
      <c r="E5597" s="36"/>
      <c r="F5597" s="36"/>
      <c r="G5597" s="36"/>
      <c r="H5597" s="36"/>
      <c r="I5597" s="36"/>
    </row>
    <row r="5598" spans="3:9">
      <c r="C5598" s="36"/>
      <c r="D5598" s="36"/>
      <c r="E5598" s="36"/>
      <c r="F5598" s="36"/>
      <c r="G5598" s="36"/>
      <c r="H5598" s="36"/>
      <c r="I5598" s="36"/>
    </row>
    <row r="5599" spans="3:9">
      <c r="C5599" s="36"/>
      <c r="D5599" s="36"/>
      <c r="E5599" s="36"/>
      <c r="F5599" s="36"/>
      <c r="G5599" s="36"/>
      <c r="H5599" s="36"/>
      <c r="I5599" s="36"/>
    </row>
    <row r="5600" spans="3:9">
      <c r="C5600" s="36"/>
      <c r="D5600" s="36"/>
      <c r="E5600" s="36"/>
      <c r="F5600" s="36"/>
      <c r="G5600" s="36"/>
      <c r="H5600" s="36"/>
      <c r="I5600" s="36"/>
    </row>
    <row r="5601" spans="3:9">
      <c r="C5601" s="36"/>
      <c r="D5601" s="36"/>
      <c r="E5601" s="36"/>
      <c r="F5601" s="36"/>
      <c r="G5601" s="36"/>
      <c r="H5601" s="36"/>
      <c r="I5601" s="36"/>
    </row>
    <row r="5602" spans="3:9">
      <c r="C5602" s="36"/>
      <c r="D5602" s="36"/>
      <c r="E5602" s="36"/>
      <c r="F5602" s="36"/>
      <c r="G5602" s="36"/>
      <c r="H5602" s="36"/>
      <c r="I5602" s="36"/>
    </row>
    <row r="5604" spans="2:9">
      <c r="B5604" s="35" t="s">
        <v>1174</v>
      </c>
      <c r="C5604" s="36" t="str">
        <f t="shared" ref="C5604" si="45">_xlfn.DISPIMG("图片 453",1)</f>
        <v>=DISPIMG("图片 453",1)</v>
      </c>
      <c r="D5604" s="36"/>
      <c r="E5604" s="36"/>
      <c r="F5604" s="36"/>
      <c r="G5604" s="36"/>
      <c r="H5604" s="36"/>
      <c r="I5604" s="36"/>
    </row>
    <row r="5605" spans="3:9">
      <c r="C5605" s="36"/>
      <c r="D5605" s="36"/>
      <c r="E5605" s="36"/>
      <c r="F5605" s="36"/>
      <c r="G5605" s="36"/>
      <c r="H5605" s="36"/>
      <c r="I5605" s="36"/>
    </row>
    <row r="5606" spans="3:9">
      <c r="C5606" s="36"/>
      <c r="D5606" s="36"/>
      <c r="E5606" s="36"/>
      <c r="F5606" s="36"/>
      <c r="G5606" s="36"/>
      <c r="H5606" s="36"/>
      <c r="I5606" s="36"/>
    </row>
    <row r="5607" spans="3:9">
      <c r="C5607" s="36"/>
      <c r="D5607" s="36"/>
      <c r="E5607" s="36"/>
      <c r="F5607" s="36"/>
      <c r="G5607" s="36"/>
      <c r="H5607" s="36"/>
      <c r="I5607" s="36"/>
    </row>
    <row r="5608" spans="3:9">
      <c r="C5608" s="36"/>
      <c r="D5608" s="36"/>
      <c r="E5608" s="36"/>
      <c r="F5608" s="36"/>
      <c r="G5608" s="36"/>
      <c r="H5608" s="36"/>
      <c r="I5608" s="36"/>
    </row>
    <row r="5609" spans="3:9">
      <c r="C5609" s="36"/>
      <c r="D5609" s="36"/>
      <c r="E5609" s="36"/>
      <c r="F5609" s="36"/>
      <c r="G5609" s="36"/>
      <c r="H5609" s="36"/>
      <c r="I5609" s="36"/>
    </row>
    <row r="5610" spans="3:9">
      <c r="C5610" s="36"/>
      <c r="D5610" s="36"/>
      <c r="E5610" s="36"/>
      <c r="F5610" s="36"/>
      <c r="G5610" s="36"/>
      <c r="H5610" s="36"/>
      <c r="I5610" s="36"/>
    </row>
    <row r="5611" spans="3:9">
      <c r="C5611" s="36"/>
      <c r="D5611" s="36"/>
      <c r="E5611" s="36"/>
      <c r="F5611" s="36"/>
      <c r="G5611" s="36"/>
      <c r="H5611" s="36"/>
      <c r="I5611" s="36"/>
    </row>
    <row r="5612" spans="3:9">
      <c r="C5612" s="36"/>
      <c r="D5612" s="36"/>
      <c r="E5612" s="36"/>
      <c r="F5612" s="36"/>
      <c r="G5612" s="36"/>
      <c r="H5612" s="36"/>
      <c r="I5612" s="36"/>
    </row>
    <row r="5613" spans="3:9">
      <c r="C5613" s="36"/>
      <c r="D5613" s="36"/>
      <c r="E5613" s="36"/>
      <c r="F5613" s="36"/>
      <c r="G5613" s="36"/>
      <c r="H5613" s="36"/>
      <c r="I5613" s="36"/>
    </row>
    <row r="5614" spans="3:9">
      <c r="C5614" s="36"/>
      <c r="D5614" s="36"/>
      <c r="E5614" s="36"/>
      <c r="F5614" s="36"/>
      <c r="G5614" s="36"/>
      <c r="H5614" s="36"/>
      <c r="I5614" s="36"/>
    </row>
    <row r="5616" spans="2:9">
      <c r="B5616" s="35" t="s">
        <v>1179</v>
      </c>
      <c r="C5616" s="36" t="str">
        <f t="shared" ref="C5616" si="46">_xlfn.DISPIMG("图片 454",1)</f>
        <v>=DISPIMG("图片 454",1)</v>
      </c>
      <c r="D5616" s="36"/>
      <c r="E5616" s="36"/>
      <c r="F5616" s="36"/>
      <c r="G5616" s="36"/>
      <c r="H5616" s="36"/>
      <c r="I5616" s="36"/>
    </row>
    <row r="5617" spans="3:9">
      <c r="C5617" s="36"/>
      <c r="D5617" s="36"/>
      <c r="E5617" s="36"/>
      <c r="F5617" s="36"/>
      <c r="G5617" s="36"/>
      <c r="H5617" s="36"/>
      <c r="I5617" s="36"/>
    </row>
    <row r="5618" spans="3:9">
      <c r="C5618" s="36"/>
      <c r="D5618" s="36"/>
      <c r="E5618" s="36"/>
      <c r="F5618" s="36"/>
      <c r="G5618" s="36"/>
      <c r="H5618" s="36"/>
      <c r="I5618" s="36"/>
    </row>
    <row r="5619" spans="3:9">
      <c r="C5619" s="36"/>
      <c r="D5619" s="36"/>
      <c r="E5619" s="36"/>
      <c r="F5619" s="36"/>
      <c r="G5619" s="36"/>
      <c r="H5619" s="36"/>
      <c r="I5619" s="36"/>
    </row>
    <row r="5620" spans="3:9">
      <c r="C5620" s="36"/>
      <c r="D5620" s="36"/>
      <c r="E5620" s="36"/>
      <c r="F5620" s="36"/>
      <c r="G5620" s="36"/>
      <c r="H5620" s="36"/>
      <c r="I5620" s="36"/>
    </row>
    <row r="5621" spans="3:9">
      <c r="C5621" s="36"/>
      <c r="D5621" s="36"/>
      <c r="E5621" s="36"/>
      <c r="F5621" s="36"/>
      <c r="G5621" s="36"/>
      <c r="H5621" s="36"/>
      <c r="I5621" s="36"/>
    </row>
    <row r="5622" spans="3:9">
      <c r="C5622" s="36"/>
      <c r="D5622" s="36"/>
      <c r="E5622" s="36"/>
      <c r="F5622" s="36"/>
      <c r="G5622" s="36"/>
      <c r="H5622" s="36"/>
      <c r="I5622" s="36"/>
    </row>
    <row r="5623" spans="3:9">
      <c r="C5623" s="36"/>
      <c r="D5623" s="36"/>
      <c r="E5623" s="36"/>
      <c r="F5623" s="36"/>
      <c r="G5623" s="36"/>
      <c r="H5623" s="36"/>
      <c r="I5623" s="36"/>
    </row>
    <row r="5624" spans="3:9">
      <c r="C5624" s="36"/>
      <c r="D5624" s="36"/>
      <c r="E5624" s="36"/>
      <c r="F5624" s="36"/>
      <c r="G5624" s="36"/>
      <c r="H5624" s="36"/>
      <c r="I5624" s="36"/>
    </row>
    <row r="5625" spans="3:9">
      <c r="C5625" s="36"/>
      <c r="D5625" s="36"/>
      <c r="E5625" s="36"/>
      <c r="F5625" s="36"/>
      <c r="G5625" s="36"/>
      <c r="H5625" s="36"/>
      <c r="I5625" s="36"/>
    </row>
    <row r="5626" spans="3:9">
      <c r="C5626" s="36"/>
      <c r="D5626" s="36"/>
      <c r="E5626" s="36"/>
      <c r="F5626" s="36"/>
      <c r="G5626" s="36"/>
      <c r="H5626" s="36"/>
      <c r="I5626" s="36"/>
    </row>
    <row r="5628" ht="14.25" customHeight="1" spans="2:9">
      <c r="B5628" s="35" t="s">
        <v>599</v>
      </c>
      <c r="C5628" s="36"/>
      <c r="D5628" s="36"/>
      <c r="E5628" s="36"/>
      <c r="F5628" s="36"/>
      <c r="G5628" s="36"/>
      <c r="H5628" s="36"/>
      <c r="I5628" s="36"/>
    </row>
    <row r="5629" spans="3:9">
      <c r="C5629" s="36"/>
      <c r="D5629" s="36"/>
      <c r="E5629" s="36"/>
      <c r="F5629" s="36"/>
      <c r="G5629" s="36"/>
      <c r="H5629" s="36"/>
      <c r="I5629" s="36"/>
    </row>
    <row r="5630" spans="3:9">
      <c r="C5630" s="36"/>
      <c r="D5630" s="36"/>
      <c r="E5630" s="36"/>
      <c r="F5630" s="36"/>
      <c r="G5630" s="36"/>
      <c r="H5630" s="36"/>
      <c r="I5630" s="36"/>
    </row>
    <row r="5631" spans="3:9">
      <c r="C5631" s="36"/>
      <c r="D5631" s="36"/>
      <c r="E5631" s="36"/>
      <c r="F5631" s="36"/>
      <c r="G5631" s="36"/>
      <c r="H5631" s="36"/>
      <c r="I5631" s="36"/>
    </row>
    <row r="5632" spans="3:9">
      <c r="C5632" s="36"/>
      <c r="D5632" s="36"/>
      <c r="E5632" s="36"/>
      <c r="F5632" s="36"/>
      <c r="G5632" s="36"/>
      <c r="H5632" s="36"/>
      <c r="I5632" s="36"/>
    </row>
    <row r="5633" spans="3:9">
      <c r="C5633" s="36"/>
      <c r="D5633" s="36"/>
      <c r="E5633" s="36"/>
      <c r="F5633" s="36"/>
      <c r="G5633" s="36"/>
      <c r="H5633" s="36"/>
      <c r="I5633" s="36"/>
    </row>
    <row r="5634" spans="3:9">
      <c r="C5634" s="36"/>
      <c r="D5634" s="36"/>
      <c r="E5634" s="36"/>
      <c r="F5634" s="36"/>
      <c r="G5634" s="36"/>
      <c r="H5634" s="36"/>
      <c r="I5634" s="36"/>
    </row>
    <row r="5635" spans="3:9">
      <c r="C5635" s="36"/>
      <c r="D5635" s="36"/>
      <c r="E5635" s="36"/>
      <c r="F5635" s="36"/>
      <c r="G5635" s="36"/>
      <c r="H5635" s="36"/>
      <c r="I5635" s="36"/>
    </row>
    <row r="5636" spans="3:9">
      <c r="C5636" s="36"/>
      <c r="D5636" s="36"/>
      <c r="E5636" s="36"/>
      <c r="F5636" s="36"/>
      <c r="G5636" s="36"/>
      <c r="H5636" s="36"/>
      <c r="I5636" s="36"/>
    </row>
    <row r="5637" spans="3:9">
      <c r="C5637" s="36"/>
      <c r="D5637" s="36"/>
      <c r="E5637" s="36"/>
      <c r="F5637" s="36"/>
      <c r="G5637" s="36"/>
      <c r="H5637" s="36"/>
      <c r="I5637" s="36"/>
    </row>
    <row r="5638" spans="3:9">
      <c r="C5638" s="36"/>
      <c r="D5638" s="36"/>
      <c r="E5638" s="36"/>
      <c r="F5638" s="36"/>
      <c r="G5638" s="36"/>
      <c r="H5638" s="36"/>
      <c r="I5638" s="36"/>
    </row>
    <row r="5640" spans="2:9">
      <c r="B5640" s="35" t="s">
        <v>623</v>
      </c>
      <c r="C5640" s="36"/>
      <c r="D5640" s="36"/>
      <c r="E5640" s="36"/>
      <c r="F5640" s="36"/>
      <c r="G5640" s="36"/>
      <c r="H5640" s="36"/>
      <c r="I5640" s="36"/>
    </row>
    <row r="5641" spans="3:9">
      <c r="C5641" s="36"/>
      <c r="D5641" s="36"/>
      <c r="E5641" s="36"/>
      <c r="F5641" s="36"/>
      <c r="G5641" s="36"/>
      <c r="H5641" s="36"/>
      <c r="I5641" s="36"/>
    </row>
    <row r="5642" spans="3:9">
      <c r="C5642" s="36"/>
      <c r="D5642" s="36"/>
      <c r="E5642" s="36"/>
      <c r="F5642" s="36"/>
      <c r="G5642" s="36"/>
      <c r="H5642" s="36"/>
      <c r="I5642" s="36"/>
    </row>
    <row r="5643" spans="3:9">
      <c r="C5643" s="36"/>
      <c r="D5643" s="36"/>
      <c r="E5643" s="36"/>
      <c r="F5643" s="36"/>
      <c r="G5643" s="36"/>
      <c r="H5643" s="36"/>
      <c r="I5643" s="36"/>
    </row>
    <row r="5644" spans="3:9">
      <c r="C5644" s="36"/>
      <c r="D5644" s="36"/>
      <c r="E5644" s="36"/>
      <c r="F5644" s="36"/>
      <c r="G5644" s="36"/>
      <c r="H5644" s="36"/>
      <c r="I5644" s="36"/>
    </row>
    <row r="5645" spans="3:9">
      <c r="C5645" s="36"/>
      <c r="D5645" s="36"/>
      <c r="E5645" s="36"/>
      <c r="F5645" s="36"/>
      <c r="G5645" s="36"/>
      <c r="H5645" s="36"/>
      <c r="I5645" s="36"/>
    </row>
    <row r="5646" spans="3:9">
      <c r="C5646" s="36"/>
      <c r="D5646" s="36"/>
      <c r="E5646" s="36"/>
      <c r="F5646" s="36"/>
      <c r="G5646" s="36"/>
      <c r="H5646" s="36"/>
      <c r="I5646" s="36"/>
    </row>
    <row r="5647" spans="3:9">
      <c r="C5647" s="36"/>
      <c r="D5647" s="36"/>
      <c r="E5647" s="36"/>
      <c r="F5647" s="36"/>
      <c r="G5647" s="36"/>
      <c r="H5647" s="36"/>
      <c r="I5647" s="36"/>
    </row>
    <row r="5648" spans="3:9">
      <c r="C5648" s="36"/>
      <c r="D5648" s="36"/>
      <c r="E5648" s="36"/>
      <c r="F5648" s="36"/>
      <c r="G5648" s="36"/>
      <c r="H5648" s="36"/>
      <c r="I5648" s="36"/>
    </row>
    <row r="5649" spans="3:9">
      <c r="C5649" s="36"/>
      <c r="D5649" s="36"/>
      <c r="E5649" s="36"/>
      <c r="F5649" s="36"/>
      <c r="G5649" s="36"/>
      <c r="H5649" s="36"/>
      <c r="I5649" s="36"/>
    </row>
    <row r="5650" spans="3:9">
      <c r="C5650" s="36"/>
      <c r="D5650" s="36"/>
      <c r="E5650" s="36"/>
      <c r="F5650" s="36"/>
      <c r="G5650" s="36"/>
      <c r="H5650" s="36"/>
      <c r="I5650" s="36"/>
    </row>
    <row r="5652" spans="2:9">
      <c r="B5652" s="35" t="s">
        <v>628</v>
      </c>
      <c r="C5652" s="36"/>
      <c r="D5652" s="36"/>
      <c r="E5652" s="36"/>
      <c r="F5652" s="36"/>
      <c r="G5652" s="36"/>
      <c r="H5652" s="36"/>
      <c r="I5652" s="36"/>
    </row>
    <row r="5653" spans="3:9">
      <c r="C5653" s="36"/>
      <c r="D5653" s="36"/>
      <c r="E5653" s="36"/>
      <c r="F5653" s="36"/>
      <c r="G5653" s="36"/>
      <c r="H5653" s="36"/>
      <c r="I5653" s="36"/>
    </row>
    <row r="5654" spans="3:9">
      <c r="C5654" s="36"/>
      <c r="D5654" s="36"/>
      <c r="E5654" s="36"/>
      <c r="F5654" s="36"/>
      <c r="G5654" s="36"/>
      <c r="H5654" s="36"/>
      <c r="I5654" s="36"/>
    </row>
    <row r="5655" spans="3:9">
      <c r="C5655" s="36"/>
      <c r="D5655" s="36"/>
      <c r="E5655" s="36"/>
      <c r="F5655" s="36"/>
      <c r="G5655" s="36"/>
      <c r="H5655" s="36"/>
      <c r="I5655" s="36"/>
    </row>
    <row r="5656" spans="3:9">
      <c r="C5656" s="36"/>
      <c r="D5656" s="36"/>
      <c r="E5656" s="36"/>
      <c r="F5656" s="36"/>
      <c r="G5656" s="36"/>
      <c r="H5656" s="36"/>
      <c r="I5656" s="36"/>
    </row>
    <row r="5657" spans="3:9">
      <c r="C5657" s="36"/>
      <c r="D5657" s="36"/>
      <c r="E5657" s="36"/>
      <c r="F5657" s="36"/>
      <c r="G5657" s="36"/>
      <c r="H5657" s="36"/>
      <c r="I5657" s="36"/>
    </row>
    <row r="5658" spans="3:9">
      <c r="C5658" s="36"/>
      <c r="D5658" s="36"/>
      <c r="E5658" s="36"/>
      <c r="F5658" s="36"/>
      <c r="G5658" s="36"/>
      <c r="H5658" s="36"/>
      <c r="I5658" s="36"/>
    </row>
    <row r="5659" spans="3:9">
      <c r="C5659" s="36"/>
      <c r="D5659" s="36"/>
      <c r="E5659" s="36"/>
      <c r="F5659" s="36"/>
      <c r="G5659" s="36"/>
      <c r="H5659" s="36"/>
      <c r="I5659" s="36"/>
    </row>
    <row r="5660" spans="3:9">
      <c r="C5660" s="36"/>
      <c r="D5660" s="36"/>
      <c r="E5660" s="36"/>
      <c r="F5660" s="36"/>
      <c r="G5660" s="36"/>
      <c r="H5660" s="36"/>
      <c r="I5660" s="36"/>
    </row>
    <row r="5661" spans="3:9">
      <c r="C5661" s="36"/>
      <c r="D5661" s="36"/>
      <c r="E5661" s="36"/>
      <c r="F5661" s="36"/>
      <c r="G5661" s="36"/>
      <c r="H5661" s="36"/>
      <c r="I5661" s="36"/>
    </row>
    <row r="5662" spans="3:9">
      <c r="C5662" s="36"/>
      <c r="D5662" s="36"/>
      <c r="E5662" s="36"/>
      <c r="F5662" s="36"/>
      <c r="G5662" s="36"/>
      <c r="H5662" s="36"/>
      <c r="I5662" s="36"/>
    </row>
    <row r="5664" spans="2:9">
      <c r="B5664" s="35" t="s">
        <v>928</v>
      </c>
      <c r="C5664" s="36"/>
      <c r="D5664" s="36"/>
      <c r="E5664" s="36"/>
      <c r="F5664" s="36"/>
      <c r="G5664" s="36"/>
      <c r="H5664" s="36"/>
      <c r="I5664" s="36"/>
    </row>
    <row r="5665" spans="3:9">
      <c r="C5665" s="36"/>
      <c r="D5665" s="36"/>
      <c r="E5665" s="36"/>
      <c r="F5665" s="36"/>
      <c r="G5665" s="36"/>
      <c r="H5665" s="36"/>
      <c r="I5665" s="36"/>
    </row>
    <row r="5666" spans="3:9">
      <c r="C5666" s="36"/>
      <c r="D5666" s="36"/>
      <c r="E5666" s="36"/>
      <c r="F5666" s="36"/>
      <c r="G5666" s="36"/>
      <c r="H5666" s="36"/>
      <c r="I5666" s="36"/>
    </row>
    <row r="5667" spans="3:9">
      <c r="C5667" s="36"/>
      <c r="D5667" s="36"/>
      <c r="E5667" s="36"/>
      <c r="F5667" s="36"/>
      <c r="G5667" s="36"/>
      <c r="H5667" s="36"/>
      <c r="I5667" s="36"/>
    </row>
    <row r="5668" spans="3:9">
      <c r="C5668" s="36"/>
      <c r="D5668" s="36"/>
      <c r="E5668" s="36"/>
      <c r="F5668" s="36"/>
      <c r="G5668" s="36"/>
      <c r="H5668" s="36"/>
      <c r="I5668" s="36"/>
    </row>
    <row r="5669" spans="3:9">
      <c r="C5669" s="36"/>
      <c r="D5669" s="36"/>
      <c r="E5669" s="36"/>
      <c r="F5669" s="36"/>
      <c r="G5669" s="36"/>
      <c r="H5669" s="36"/>
      <c r="I5669" s="36"/>
    </row>
    <row r="5670" spans="3:9">
      <c r="C5670" s="36"/>
      <c r="D5670" s="36"/>
      <c r="E5670" s="36"/>
      <c r="F5670" s="36"/>
      <c r="G5670" s="36"/>
      <c r="H5670" s="36"/>
      <c r="I5670" s="36"/>
    </row>
    <row r="5671" spans="3:9">
      <c r="C5671" s="36"/>
      <c r="D5671" s="36"/>
      <c r="E5671" s="36"/>
      <c r="F5671" s="36"/>
      <c r="G5671" s="36"/>
      <c r="H5671" s="36"/>
      <c r="I5671" s="36"/>
    </row>
    <row r="5672" spans="3:9">
      <c r="C5672" s="36"/>
      <c r="D5672" s="36"/>
      <c r="E5672" s="36"/>
      <c r="F5672" s="36"/>
      <c r="G5672" s="36"/>
      <c r="H5672" s="36"/>
      <c r="I5672" s="36"/>
    </row>
    <row r="5673" spans="3:9">
      <c r="C5673" s="36"/>
      <c r="D5673" s="36"/>
      <c r="E5673" s="36"/>
      <c r="F5673" s="36"/>
      <c r="G5673" s="36"/>
      <c r="H5673" s="36"/>
      <c r="I5673" s="36"/>
    </row>
    <row r="5674" spans="3:9">
      <c r="C5674" s="36"/>
      <c r="D5674" s="36"/>
      <c r="E5674" s="36"/>
      <c r="F5674" s="36"/>
      <c r="G5674" s="36"/>
      <c r="H5674" s="36"/>
      <c r="I5674" s="36"/>
    </row>
    <row r="5676" spans="2:9">
      <c r="B5676" s="35" t="s">
        <v>932</v>
      </c>
      <c r="C5676" s="36"/>
      <c r="D5676" s="36"/>
      <c r="E5676" s="36"/>
      <c r="F5676" s="36"/>
      <c r="G5676" s="36"/>
      <c r="H5676" s="36"/>
      <c r="I5676" s="36"/>
    </row>
    <row r="5677" spans="3:9">
      <c r="C5677" s="36"/>
      <c r="D5677" s="36"/>
      <c r="E5677" s="36"/>
      <c r="F5677" s="36"/>
      <c r="G5677" s="36"/>
      <c r="H5677" s="36"/>
      <c r="I5677" s="36"/>
    </row>
    <row r="5678" spans="3:9">
      <c r="C5678" s="36"/>
      <c r="D5678" s="36"/>
      <c r="E5678" s="36"/>
      <c r="F5678" s="36"/>
      <c r="G5678" s="36"/>
      <c r="H5678" s="36"/>
      <c r="I5678" s="36"/>
    </row>
    <row r="5679" spans="3:9">
      <c r="C5679" s="36"/>
      <c r="D5679" s="36"/>
      <c r="E5679" s="36"/>
      <c r="F5679" s="36"/>
      <c r="G5679" s="36"/>
      <c r="H5679" s="36"/>
      <c r="I5679" s="36"/>
    </row>
    <row r="5680" spans="3:9">
      <c r="C5680" s="36"/>
      <c r="D5680" s="36"/>
      <c r="E5680" s="36"/>
      <c r="F5680" s="36"/>
      <c r="G5680" s="36"/>
      <c r="H5680" s="36"/>
      <c r="I5680" s="36"/>
    </row>
    <row r="5681" spans="3:9">
      <c r="C5681" s="36"/>
      <c r="D5681" s="36"/>
      <c r="E5681" s="36"/>
      <c r="F5681" s="36"/>
      <c r="G5681" s="36"/>
      <c r="H5681" s="36"/>
      <c r="I5681" s="36"/>
    </row>
    <row r="5682" spans="3:9">
      <c r="C5682" s="36"/>
      <c r="D5682" s="36"/>
      <c r="E5682" s="36"/>
      <c r="F5682" s="36"/>
      <c r="G5682" s="36"/>
      <c r="H5682" s="36"/>
      <c r="I5682" s="36"/>
    </row>
    <row r="5683" spans="3:9">
      <c r="C5683" s="36"/>
      <c r="D5683" s="36"/>
      <c r="E5683" s="36"/>
      <c r="F5683" s="36"/>
      <c r="G5683" s="36"/>
      <c r="H5683" s="36"/>
      <c r="I5683" s="36"/>
    </row>
    <row r="5684" spans="3:9">
      <c r="C5684" s="36"/>
      <c r="D5684" s="36"/>
      <c r="E5684" s="36"/>
      <c r="F5684" s="36"/>
      <c r="G5684" s="36"/>
      <c r="H5684" s="36"/>
      <c r="I5684" s="36"/>
    </row>
    <row r="5685" spans="3:9">
      <c r="C5685" s="36"/>
      <c r="D5685" s="36"/>
      <c r="E5685" s="36"/>
      <c r="F5685" s="36"/>
      <c r="G5685" s="36"/>
      <c r="H5685" s="36"/>
      <c r="I5685" s="36"/>
    </row>
    <row r="5686" spans="3:9">
      <c r="C5686" s="36"/>
      <c r="D5686" s="36"/>
      <c r="E5686" s="36"/>
      <c r="F5686" s="36"/>
      <c r="G5686" s="36"/>
      <c r="H5686" s="36"/>
      <c r="I5686" s="36"/>
    </row>
    <row r="5689" spans="2:9">
      <c r="B5689" s="35" t="s">
        <v>936</v>
      </c>
      <c r="C5689" s="36"/>
      <c r="D5689" s="36"/>
      <c r="E5689" s="36"/>
      <c r="F5689" s="36"/>
      <c r="G5689" s="36"/>
      <c r="H5689" s="36"/>
      <c r="I5689" s="36"/>
    </row>
    <row r="5690" spans="3:9">
      <c r="C5690" s="36"/>
      <c r="D5690" s="36"/>
      <c r="E5690" s="36"/>
      <c r="F5690" s="36"/>
      <c r="G5690" s="36"/>
      <c r="H5690" s="36"/>
      <c r="I5690" s="36"/>
    </row>
    <row r="5691" spans="3:9">
      <c r="C5691" s="36"/>
      <c r="D5691" s="36"/>
      <c r="E5691" s="36"/>
      <c r="F5691" s="36"/>
      <c r="G5691" s="36"/>
      <c r="H5691" s="36"/>
      <c r="I5691" s="36"/>
    </row>
    <row r="5692" spans="3:9">
      <c r="C5692" s="36"/>
      <c r="D5692" s="36"/>
      <c r="E5692" s="36"/>
      <c r="F5692" s="36"/>
      <c r="G5692" s="36"/>
      <c r="H5692" s="36"/>
      <c r="I5692" s="36"/>
    </row>
    <row r="5693" spans="3:9">
      <c r="C5693" s="36"/>
      <c r="D5693" s="36"/>
      <c r="E5693" s="36"/>
      <c r="F5693" s="36"/>
      <c r="G5693" s="36"/>
      <c r="H5693" s="36"/>
      <c r="I5693" s="36"/>
    </row>
    <row r="5694" spans="3:9">
      <c r="C5694" s="36"/>
      <c r="D5694" s="36"/>
      <c r="E5694" s="36"/>
      <c r="F5694" s="36"/>
      <c r="G5694" s="36"/>
      <c r="H5694" s="36"/>
      <c r="I5694" s="36"/>
    </row>
    <row r="5695" spans="3:9">
      <c r="C5695" s="36"/>
      <c r="D5695" s="36"/>
      <c r="E5695" s="36"/>
      <c r="F5695" s="36"/>
      <c r="G5695" s="36"/>
      <c r="H5695" s="36"/>
      <c r="I5695" s="36"/>
    </row>
    <row r="5696" spans="3:9">
      <c r="C5696" s="36"/>
      <c r="D5696" s="36"/>
      <c r="E5696" s="36"/>
      <c r="F5696" s="36"/>
      <c r="G5696" s="36"/>
      <c r="H5696" s="36"/>
      <c r="I5696" s="36"/>
    </row>
    <row r="5697" spans="3:9">
      <c r="C5697" s="36"/>
      <c r="D5697" s="36"/>
      <c r="E5697" s="36"/>
      <c r="F5697" s="36"/>
      <c r="G5697" s="36"/>
      <c r="H5697" s="36"/>
      <c r="I5697" s="36"/>
    </row>
    <row r="5698" spans="3:9">
      <c r="C5698" s="36"/>
      <c r="D5698" s="36"/>
      <c r="E5698" s="36"/>
      <c r="F5698" s="36"/>
      <c r="G5698" s="36"/>
      <c r="H5698" s="36"/>
      <c r="I5698" s="36"/>
    </row>
    <row r="5699" spans="3:9">
      <c r="C5699" s="36"/>
      <c r="D5699" s="36"/>
      <c r="E5699" s="36"/>
      <c r="F5699" s="36"/>
      <c r="G5699" s="36"/>
      <c r="H5699" s="36"/>
      <c r="I5699" s="36"/>
    </row>
    <row r="5702" spans="2:9">
      <c r="B5702" s="35" t="s">
        <v>940</v>
      </c>
      <c r="C5702" s="36"/>
      <c r="D5702" s="36"/>
      <c r="E5702" s="36"/>
      <c r="F5702" s="36"/>
      <c r="G5702" s="36"/>
      <c r="H5702" s="36"/>
      <c r="I5702" s="36"/>
    </row>
    <row r="5703" spans="3:9">
      <c r="C5703" s="36"/>
      <c r="D5703" s="36"/>
      <c r="E5703" s="36"/>
      <c r="F5703" s="36"/>
      <c r="G5703" s="36"/>
      <c r="H5703" s="36"/>
      <c r="I5703" s="36"/>
    </row>
    <row r="5704" spans="3:9">
      <c r="C5704" s="36"/>
      <c r="D5704" s="36"/>
      <c r="E5704" s="36"/>
      <c r="F5704" s="36"/>
      <c r="G5704" s="36"/>
      <c r="H5704" s="36"/>
      <c r="I5704" s="36"/>
    </row>
    <row r="5705" spans="3:9">
      <c r="C5705" s="36"/>
      <c r="D5705" s="36"/>
      <c r="E5705" s="36"/>
      <c r="F5705" s="36"/>
      <c r="G5705" s="36"/>
      <c r="H5705" s="36"/>
      <c r="I5705" s="36"/>
    </row>
    <row r="5706" spans="3:9">
      <c r="C5706" s="36"/>
      <c r="D5706" s="36"/>
      <c r="E5706" s="36"/>
      <c r="F5706" s="36"/>
      <c r="G5706" s="36"/>
      <c r="H5706" s="36"/>
      <c r="I5706" s="36"/>
    </row>
    <row r="5707" spans="3:9">
      <c r="C5707" s="36"/>
      <c r="D5707" s="36"/>
      <c r="E5707" s="36"/>
      <c r="F5707" s="36"/>
      <c r="G5707" s="36"/>
      <c r="H5707" s="36"/>
      <c r="I5707" s="36"/>
    </row>
    <row r="5708" spans="3:9">
      <c r="C5708" s="36"/>
      <c r="D5708" s="36"/>
      <c r="E5708" s="36"/>
      <c r="F5708" s="36"/>
      <c r="G5708" s="36"/>
      <c r="H5708" s="36"/>
      <c r="I5708" s="36"/>
    </row>
    <row r="5709" spans="3:9">
      <c r="C5709" s="36"/>
      <c r="D5709" s="36"/>
      <c r="E5709" s="36"/>
      <c r="F5709" s="36"/>
      <c r="G5709" s="36"/>
      <c r="H5709" s="36"/>
      <c r="I5709" s="36"/>
    </row>
    <row r="5710" spans="3:9">
      <c r="C5710" s="36"/>
      <c r="D5710" s="36"/>
      <c r="E5710" s="36"/>
      <c r="F5710" s="36"/>
      <c r="G5710" s="36"/>
      <c r="H5710" s="36"/>
      <c r="I5710" s="36"/>
    </row>
    <row r="5711" spans="3:9">
      <c r="C5711" s="36"/>
      <c r="D5711" s="36"/>
      <c r="E5711" s="36"/>
      <c r="F5711" s="36"/>
      <c r="G5711" s="36"/>
      <c r="H5711" s="36"/>
      <c r="I5711" s="36"/>
    </row>
    <row r="5712" spans="3:9">
      <c r="C5712" s="36"/>
      <c r="D5712" s="36"/>
      <c r="E5712" s="36"/>
      <c r="F5712" s="36"/>
      <c r="G5712" s="36"/>
      <c r="H5712" s="36"/>
      <c r="I5712" s="36"/>
    </row>
    <row r="5714" spans="2:9">
      <c r="B5714" s="35" t="s">
        <v>944</v>
      </c>
      <c r="C5714" s="36"/>
      <c r="D5714" s="36"/>
      <c r="E5714" s="36"/>
      <c r="F5714" s="36"/>
      <c r="G5714" s="36"/>
      <c r="H5714" s="36"/>
      <c r="I5714" s="36"/>
    </row>
    <row r="5715" spans="3:9">
      <c r="C5715" s="36"/>
      <c r="D5715" s="36"/>
      <c r="E5715" s="36"/>
      <c r="F5715" s="36"/>
      <c r="G5715" s="36"/>
      <c r="H5715" s="36"/>
      <c r="I5715" s="36"/>
    </row>
    <row r="5716" spans="3:9">
      <c r="C5716" s="36"/>
      <c r="D5716" s="36"/>
      <c r="E5716" s="36"/>
      <c r="F5716" s="36"/>
      <c r="G5716" s="36"/>
      <c r="H5716" s="36"/>
      <c r="I5716" s="36"/>
    </row>
    <row r="5717" spans="3:9">
      <c r="C5717" s="36"/>
      <c r="D5717" s="36"/>
      <c r="E5717" s="36"/>
      <c r="F5717" s="36"/>
      <c r="G5717" s="36"/>
      <c r="H5717" s="36"/>
      <c r="I5717" s="36"/>
    </row>
    <row r="5718" spans="3:9">
      <c r="C5718" s="36"/>
      <c r="D5718" s="36"/>
      <c r="E5718" s="36"/>
      <c r="F5718" s="36"/>
      <c r="G5718" s="36"/>
      <c r="H5718" s="36"/>
      <c r="I5718" s="36"/>
    </row>
    <row r="5719" spans="3:9">
      <c r="C5719" s="36"/>
      <c r="D5719" s="36"/>
      <c r="E5719" s="36"/>
      <c r="F5719" s="36"/>
      <c r="G5719" s="36"/>
      <c r="H5719" s="36"/>
      <c r="I5719" s="36"/>
    </row>
    <row r="5720" spans="3:9">
      <c r="C5720" s="36"/>
      <c r="D5720" s="36"/>
      <c r="E5720" s="36"/>
      <c r="F5720" s="36"/>
      <c r="G5720" s="36"/>
      <c r="H5720" s="36"/>
      <c r="I5720" s="36"/>
    </row>
    <row r="5721" spans="3:9">
      <c r="C5721" s="36"/>
      <c r="D5721" s="36"/>
      <c r="E5721" s="36"/>
      <c r="F5721" s="36"/>
      <c r="G5721" s="36"/>
      <c r="H5721" s="36"/>
      <c r="I5721" s="36"/>
    </row>
    <row r="5722" spans="3:9">
      <c r="C5722" s="36"/>
      <c r="D5722" s="36"/>
      <c r="E5722" s="36"/>
      <c r="F5722" s="36"/>
      <c r="G5722" s="36"/>
      <c r="H5722" s="36"/>
      <c r="I5722" s="36"/>
    </row>
    <row r="5723" spans="3:9">
      <c r="C5723" s="36"/>
      <c r="D5723" s="36"/>
      <c r="E5723" s="36"/>
      <c r="F5723" s="36"/>
      <c r="G5723" s="36"/>
      <c r="H5723" s="36"/>
      <c r="I5723" s="36"/>
    </row>
    <row r="5724" spans="3:9">
      <c r="C5724" s="36"/>
      <c r="D5724" s="36"/>
      <c r="E5724" s="36"/>
      <c r="F5724" s="36"/>
      <c r="G5724" s="36"/>
      <c r="H5724" s="36"/>
      <c r="I5724" s="36"/>
    </row>
    <row r="5726" spans="2:9">
      <c r="B5726" s="35" t="s">
        <v>948</v>
      </c>
      <c r="C5726" s="36"/>
      <c r="D5726" s="36"/>
      <c r="E5726" s="36"/>
      <c r="F5726" s="36"/>
      <c r="G5726" s="36"/>
      <c r="H5726" s="36"/>
      <c r="I5726" s="36"/>
    </row>
    <row r="5727" spans="3:9">
      <c r="C5727" s="36"/>
      <c r="D5727" s="36"/>
      <c r="E5727" s="36"/>
      <c r="F5727" s="36"/>
      <c r="G5727" s="36"/>
      <c r="H5727" s="36"/>
      <c r="I5727" s="36"/>
    </row>
    <row r="5728" spans="3:9">
      <c r="C5728" s="36"/>
      <c r="D5728" s="36"/>
      <c r="E5728" s="36"/>
      <c r="F5728" s="36"/>
      <c r="G5728" s="36"/>
      <c r="H5728" s="36"/>
      <c r="I5728" s="36"/>
    </row>
    <row r="5729" spans="3:9">
      <c r="C5729" s="36"/>
      <c r="D5729" s="36"/>
      <c r="E5729" s="36"/>
      <c r="F5729" s="36"/>
      <c r="G5729" s="36"/>
      <c r="H5729" s="36"/>
      <c r="I5729" s="36"/>
    </row>
    <row r="5730" spans="3:9">
      <c r="C5730" s="36"/>
      <c r="D5730" s="36"/>
      <c r="E5730" s="36"/>
      <c r="F5730" s="36"/>
      <c r="G5730" s="36"/>
      <c r="H5730" s="36"/>
      <c r="I5730" s="36"/>
    </row>
    <row r="5731" spans="3:9">
      <c r="C5731" s="36"/>
      <c r="D5731" s="36"/>
      <c r="E5731" s="36"/>
      <c r="F5731" s="36"/>
      <c r="G5731" s="36"/>
      <c r="H5731" s="36"/>
      <c r="I5731" s="36"/>
    </row>
    <row r="5732" spans="3:9">
      <c r="C5732" s="36"/>
      <c r="D5732" s="36"/>
      <c r="E5732" s="36"/>
      <c r="F5732" s="36"/>
      <c r="G5732" s="36"/>
      <c r="H5732" s="36"/>
      <c r="I5732" s="36"/>
    </row>
    <row r="5733" spans="3:9">
      <c r="C5733" s="36"/>
      <c r="D5733" s="36"/>
      <c r="E5733" s="36"/>
      <c r="F5733" s="36"/>
      <c r="G5733" s="36"/>
      <c r="H5733" s="36"/>
      <c r="I5733" s="36"/>
    </row>
    <row r="5734" spans="3:9">
      <c r="C5734" s="36"/>
      <c r="D5734" s="36"/>
      <c r="E5734" s="36"/>
      <c r="F5734" s="36"/>
      <c r="G5734" s="36"/>
      <c r="H5734" s="36"/>
      <c r="I5734" s="36"/>
    </row>
    <row r="5735" spans="3:9">
      <c r="C5735" s="36"/>
      <c r="D5735" s="36"/>
      <c r="E5735" s="36"/>
      <c r="F5735" s="36"/>
      <c r="G5735" s="36"/>
      <c r="H5735" s="36"/>
      <c r="I5735" s="36"/>
    </row>
    <row r="5736" spans="3:9">
      <c r="C5736" s="36"/>
      <c r="D5736" s="36"/>
      <c r="E5736" s="36"/>
      <c r="F5736" s="36"/>
      <c r="G5736" s="36"/>
      <c r="H5736" s="36"/>
      <c r="I5736" s="36"/>
    </row>
    <row r="5738" spans="2:9">
      <c r="B5738" s="35" t="s">
        <v>952</v>
      </c>
      <c r="C5738" s="36"/>
      <c r="D5738" s="36"/>
      <c r="E5738" s="36"/>
      <c r="F5738" s="36"/>
      <c r="G5738" s="36"/>
      <c r="H5738" s="36"/>
      <c r="I5738" s="36"/>
    </row>
    <row r="5739" spans="3:9">
      <c r="C5739" s="36"/>
      <c r="D5739" s="36"/>
      <c r="E5739" s="36"/>
      <c r="F5739" s="36"/>
      <c r="G5739" s="36"/>
      <c r="H5739" s="36"/>
      <c r="I5739" s="36"/>
    </row>
    <row r="5740" spans="3:9">
      <c r="C5740" s="36"/>
      <c r="D5740" s="36"/>
      <c r="E5740" s="36"/>
      <c r="F5740" s="36"/>
      <c r="G5740" s="36"/>
      <c r="H5740" s="36"/>
      <c r="I5740" s="36"/>
    </row>
    <row r="5741" spans="3:9">
      <c r="C5741" s="36"/>
      <c r="D5741" s="36"/>
      <c r="E5741" s="36"/>
      <c r="F5741" s="36"/>
      <c r="G5741" s="36"/>
      <c r="H5741" s="36"/>
      <c r="I5741" s="36"/>
    </row>
    <row r="5742" spans="3:9">
      <c r="C5742" s="36"/>
      <c r="D5742" s="36"/>
      <c r="E5742" s="36"/>
      <c r="F5742" s="36"/>
      <c r="G5742" s="36"/>
      <c r="H5742" s="36"/>
      <c r="I5742" s="36"/>
    </row>
    <row r="5743" spans="3:9">
      <c r="C5743" s="36"/>
      <c r="D5743" s="36"/>
      <c r="E5743" s="36"/>
      <c r="F5743" s="36"/>
      <c r="G5743" s="36"/>
      <c r="H5743" s="36"/>
      <c r="I5743" s="36"/>
    </row>
    <row r="5744" spans="3:9">
      <c r="C5744" s="36"/>
      <c r="D5744" s="36"/>
      <c r="E5744" s="36"/>
      <c r="F5744" s="36"/>
      <c r="G5744" s="36"/>
      <c r="H5744" s="36"/>
      <c r="I5744" s="36"/>
    </row>
    <row r="5745" spans="3:9">
      <c r="C5745" s="36"/>
      <c r="D5745" s="36"/>
      <c r="E5745" s="36"/>
      <c r="F5745" s="36"/>
      <c r="G5745" s="36"/>
      <c r="H5745" s="36"/>
      <c r="I5745" s="36"/>
    </row>
    <row r="5746" spans="3:9">
      <c r="C5746" s="36"/>
      <c r="D5746" s="36"/>
      <c r="E5746" s="36"/>
      <c r="F5746" s="36"/>
      <c r="G5746" s="36"/>
      <c r="H5746" s="36"/>
      <c r="I5746" s="36"/>
    </row>
    <row r="5747" spans="3:9">
      <c r="C5747" s="36"/>
      <c r="D5747" s="36"/>
      <c r="E5747" s="36"/>
      <c r="F5747" s="36"/>
      <c r="G5747" s="36"/>
      <c r="H5747" s="36"/>
      <c r="I5747" s="36"/>
    </row>
    <row r="5748" spans="3:9">
      <c r="C5748" s="36"/>
      <c r="D5748" s="36"/>
      <c r="E5748" s="36"/>
      <c r="F5748" s="36"/>
      <c r="G5748" s="36"/>
      <c r="H5748" s="36"/>
      <c r="I5748" s="36"/>
    </row>
    <row r="5750" spans="2:9">
      <c r="B5750" s="35" t="s">
        <v>956</v>
      </c>
      <c r="C5750" s="36"/>
      <c r="D5750" s="36"/>
      <c r="E5750" s="36"/>
      <c r="F5750" s="36"/>
      <c r="G5750" s="36"/>
      <c r="H5750" s="36"/>
      <c r="I5750" s="36"/>
    </row>
    <row r="5751" spans="3:9">
      <c r="C5751" s="36"/>
      <c r="D5751" s="36"/>
      <c r="E5751" s="36"/>
      <c r="F5751" s="36"/>
      <c r="G5751" s="36"/>
      <c r="H5751" s="36"/>
      <c r="I5751" s="36"/>
    </row>
    <row r="5752" spans="3:9">
      <c r="C5752" s="36"/>
      <c r="D5752" s="36"/>
      <c r="E5752" s="36"/>
      <c r="F5752" s="36"/>
      <c r="G5752" s="36"/>
      <c r="H5752" s="36"/>
      <c r="I5752" s="36"/>
    </row>
    <row r="5753" spans="3:9">
      <c r="C5753" s="36"/>
      <c r="D5753" s="36"/>
      <c r="E5753" s="36"/>
      <c r="F5753" s="36"/>
      <c r="G5753" s="36"/>
      <c r="H5753" s="36"/>
      <c r="I5753" s="36"/>
    </row>
    <row r="5754" spans="3:9">
      <c r="C5754" s="36"/>
      <c r="D5754" s="36"/>
      <c r="E5754" s="36"/>
      <c r="F5754" s="36"/>
      <c r="G5754" s="36"/>
      <c r="H5754" s="36"/>
      <c r="I5754" s="36"/>
    </row>
    <row r="5755" spans="3:9">
      <c r="C5755" s="36"/>
      <c r="D5755" s="36"/>
      <c r="E5755" s="36"/>
      <c r="F5755" s="36"/>
      <c r="G5755" s="36"/>
      <c r="H5755" s="36"/>
      <c r="I5755" s="36"/>
    </row>
    <row r="5756" spans="3:9">
      <c r="C5756" s="36"/>
      <c r="D5756" s="36"/>
      <c r="E5756" s="36"/>
      <c r="F5756" s="36"/>
      <c r="G5756" s="36"/>
      <c r="H5756" s="36"/>
      <c r="I5756" s="36"/>
    </row>
    <row r="5757" spans="3:9">
      <c r="C5757" s="36"/>
      <c r="D5757" s="36"/>
      <c r="E5757" s="36"/>
      <c r="F5757" s="36"/>
      <c r="G5757" s="36"/>
      <c r="H5757" s="36"/>
      <c r="I5757" s="36"/>
    </row>
    <row r="5758" spans="3:9">
      <c r="C5758" s="36"/>
      <c r="D5758" s="36"/>
      <c r="E5758" s="36"/>
      <c r="F5758" s="36"/>
      <c r="G5758" s="36"/>
      <c r="H5758" s="36"/>
      <c r="I5758" s="36"/>
    </row>
    <row r="5759" spans="3:9">
      <c r="C5759" s="36"/>
      <c r="D5759" s="36"/>
      <c r="E5759" s="36"/>
      <c r="F5759" s="36"/>
      <c r="G5759" s="36"/>
      <c r="H5759" s="36"/>
      <c r="I5759" s="36"/>
    </row>
    <row r="5760" spans="3:9">
      <c r="C5760" s="36"/>
      <c r="D5760" s="36"/>
      <c r="E5760" s="36"/>
      <c r="F5760" s="36"/>
      <c r="G5760" s="36"/>
      <c r="H5760" s="36"/>
      <c r="I5760" s="36"/>
    </row>
    <row r="5762" spans="2:9">
      <c r="B5762" s="35" t="s">
        <v>960</v>
      </c>
      <c r="C5762" s="36"/>
      <c r="D5762" s="36"/>
      <c r="E5762" s="36"/>
      <c r="F5762" s="36"/>
      <c r="G5762" s="36"/>
      <c r="H5762" s="36"/>
      <c r="I5762" s="36"/>
    </row>
    <row r="5763" spans="3:9">
      <c r="C5763" s="36"/>
      <c r="D5763" s="36"/>
      <c r="E5763" s="36"/>
      <c r="F5763" s="36"/>
      <c r="G5763" s="36"/>
      <c r="H5763" s="36"/>
      <c r="I5763" s="36"/>
    </row>
    <row r="5764" spans="3:9">
      <c r="C5764" s="36"/>
      <c r="D5764" s="36"/>
      <c r="E5764" s="36"/>
      <c r="F5764" s="36"/>
      <c r="G5764" s="36"/>
      <c r="H5764" s="36"/>
      <c r="I5764" s="36"/>
    </row>
    <row r="5765" spans="3:9">
      <c r="C5765" s="36"/>
      <c r="D5765" s="36"/>
      <c r="E5765" s="36"/>
      <c r="F5765" s="36"/>
      <c r="G5765" s="36"/>
      <c r="H5765" s="36"/>
      <c r="I5765" s="36"/>
    </row>
    <row r="5766" spans="3:9">
      <c r="C5766" s="36"/>
      <c r="D5766" s="36"/>
      <c r="E5766" s="36"/>
      <c r="F5766" s="36"/>
      <c r="G5766" s="36"/>
      <c r="H5766" s="36"/>
      <c r="I5766" s="36"/>
    </row>
    <row r="5767" spans="3:9">
      <c r="C5767" s="36"/>
      <c r="D5767" s="36"/>
      <c r="E5767" s="36"/>
      <c r="F5767" s="36"/>
      <c r="G5767" s="36"/>
      <c r="H5767" s="36"/>
      <c r="I5767" s="36"/>
    </row>
    <row r="5768" spans="3:9">
      <c r="C5768" s="36"/>
      <c r="D5768" s="36"/>
      <c r="E5768" s="36"/>
      <c r="F5768" s="36"/>
      <c r="G5768" s="36"/>
      <c r="H5768" s="36"/>
      <c r="I5768" s="36"/>
    </row>
    <row r="5769" spans="3:9">
      <c r="C5769" s="36"/>
      <c r="D5769" s="36"/>
      <c r="E5769" s="36"/>
      <c r="F5769" s="36"/>
      <c r="G5769" s="36"/>
      <c r="H5769" s="36"/>
      <c r="I5769" s="36"/>
    </row>
    <row r="5770" spans="3:9">
      <c r="C5770" s="36"/>
      <c r="D5770" s="36"/>
      <c r="E5770" s="36"/>
      <c r="F5770" s="36"/>
      <c r="G5770" s="36"/>
      <c r="H5770" s="36"/>
      <c r="I5770" s="36"/>
    </row>
    <row r="5771" spans="3:9">
      <c r="C5771" s="36"/>
      <c r="D5771" s="36"/>
      <c r="E5771" s="36"/>
      <c r="F5771" s="36"/>
      <c r="G5771" s="36"/>
      <c r="H5771" s="36"/>
      <c r="I5771" s="36"/>
    </row>
    <row r="5772" spans="3:9">
      <c r="C5772" s="36"/>
      <c r="D5772" s="36"/>
      <c r="E5772" s="36"/>
      <c r="F5772" s="36"/>
      <c r="G5772" s="36"/>
      <c r="H5772" s="36"/>
      <c r="I5772" s="36"/>
    </row>
    <row r="5774" spans="2:9">
      <c r="B5774" s="35" t="s">
        <v>964</v>
      </c>
      <c r="C5774" s="36"/>
      <c r="D5774" s="36"/>
      <c r="E5774" s="36"/>
      <c r="F5774" s="36"/>
      <c r="G5774" s="36"/>
      <c r="H5774" s="36"/>
      <c r="I5774" s="36"/>
    </row>
    <row r="5775" spans="3:9">
      <c r="C5775" s="36"/>
      <c r="D5775" s="36"/>
      <c r="E5775" s="36"/>
      <c r="F5775" s="36"/>
      <c r="G5775" s="36"/>
      <c r="H5775" s="36"/>
      <c r="I5775" s="36"/>
    </row>
    <row r="5776" spans="3:9">
      <c r="C5776" s="36"/>
      <c r="D5776" s="36"/>
      <c r="E5776" s="36"/>
      <c r="F5776" s="36"/>
      <c r="G5776" s="36"/>
      <c r="H5776" s="36"/>
      <c r="I5776" s="36"/>
    </row>
    <row r="5777" spans="3:9">
      <c r="C5777" s="36"/>
      <c r="D5777" s="36"/>
      <c r="E5777" s="36"/>
      <c r="F5777" s="36"/>
      <c r="G5777" s="36"/>
      <c r="H5777" s="36"/>
      <c r="I5777" s="36"/>
    </row>
    <row r="5778" spans="3:9">
      <c r="C5778" s="36"/>
      <c r="D5778" s="36"/>
      <c r="E5778" s="36"/>
      <c r="F5778" s="36"/>
      <c r="G5778" s="36"/>
      <c r="H5778" s="36"/>
      <c r="I5778" s="36"/>
    </row>
    <row r="5779" spans="3:9">
      <c r="C5779" s="36"/>
      <c r="D5779" s="36"/>
      <c r="E5779" s="36"/>
      <c r="F5779" s="36"/>
      <c r="G5779" s="36"/>
      <c r="H5779" s="36"/>
      <c r="I5779" s="36"/>
    </row>
    <row r="5780" spans="3:9">
      <c r="C5780" s="36"/>
      <c r="D5780" s="36"/>
      <c r="E5780" s="36"/>
      <c r="F5780" s="36"/>
      <c r="G5780" s="36"/>
      <c r="H5780" s="36"/>
      <c r="I5780" s="36"/>
    </row>
    <row r="5781" spans="3:9">
      <c r="C5781" s="36"/>
      <c r="D5781" s="36"/>
      <c r="E5781" s="36"/>
      <c r="F5781" s="36"/>
      <c r="G5781" s="36"/>
      <c r="H5781" s="36"/>
      <c r="I5781" s="36"/>
    </row>
    <row r="5782" spans="3:9">
      <c r="C5782" s="36"/>
      <c r="D5782" s="36"/>
      <c r="E5782" s="36"/>
      <c r="F5782" s="36"/>
      <c r="G5782" s="36"/>
      <c r="H5782" s="36"/>
      <c r="I5782" s="36"/>
    </row>
    <row r="5783" spans="3:9">
      <c r="C5783" s="36"/>
      <c r="D5783" s="36"/>
      <c r="E5783" s="36"/>
      <c r="F5783" s="36"/>
      <c r="G5783" s="36"/>
      <c r="H5783" s="36"/>
      <c r="I5783" s="36"/>
    </row>
    <row r="5784" spans="3:9">
      <c r="C5784" s="36"/>
      <c r="D5784" s="36"/>
      <c r="E5784" s="36"/>
      <c r="F5784" s="36"/>
      <c r="G5784" s="36"/>
      <c r="H5784" s="36"/>
      <c r="I5784" s="36"/>
    </row>
    <row r="5786" spans="2:9">
      <c r="B5786" s="35" t="s">
        <v>968</v>
      </c>
      <c r="C5786" s="36"/>
      <c r="D5786" s="36"/>
      <c r="E5786" s="36"/>
      <c r="F5786" s="36"/>
      <c r="G5786" s="36"/>
      <c r="H5786" s="36"/>
      <c r="I5786" s="36"/>
    </row>
    <row r="5787" spans="3:9">
      <c r="C5787" s="36"/>
      <c r="D5787" s="36"/>
      <c r="E5787" s="36"/>
      <c r="F5787" s="36"/>
      <c r="G5787" s="36"/>
      <c r="H5787" s="36"/>
      <c r="I5787" s="36"/>
    </row>
    <row r="5788" spans="3:9">
      <c r="C5788" s="36"/>
      <c r="D5788" s="36"/>
      <c r="E5788" s="36"/>
      <c r="F5788" s="36"/>
      <c r="G5788" s="36"/>
      <c r="H5788" s="36"/>
      <c r="I5788" s="36"/>
    </row>
    <row r="5789" spans="3:9">
      <c r="C5789" s="36"/>
      <c r="D5789" s="36"/>
      <c r="E5789" s="36"/>
      <c r="F5789" s="36"/>
      <c r="G5789" s="36"/>
      <c r="H5789" s="36"/>
      <c r="I5789" s="36"/>
    </row>
    <row r="5790" spans="3:9">
      <c r="C5790" s="36"/>
      <c r="D5790" s="36"/>
      <c r="E5790" s="36"/>
      <c r="F5790" s="36"/>
      <c r="G5790" s="36"/>
      <c r="H5790" s="36"/>
      <c r="I5790" s="36"/>
    </row>
    <row r="5791" spans="3:9">
      <c r="C5791" s="36"/>
      <c r="D5791" s="36"/>
      <c r="E5791" s="36"/>
      <c r="F5791" s="36"/>
      <c r="G5791" s="36"/>
      <c r="H5791" s="36"/>
      <c r="I5791" s="36"/>
    </row>
    <row r="5792" spans="3:9">
      <c r="C5792" s="36"/>
      <c r="D5792" s="36"/>
      <c r="E5792" s="36"/>
      <c r="F5792" s="36"/>
      <c r="G5792" s="36"/>
      <c r="H5792" s="36"/>
      <c r="I5792" s="36"/>
    </row>
    <row r="5793" spans="3:9">
      <c r="C5793" s="36"/>
      <c r="D5793" s="36"/>
      <c r="E5793" s="36"/>
      <c r="F5793" s="36"/>
      <c r="G5793" s="36"/>
      <c r="H5793" s="36"/>
      <c r="I5793" s="36"/>
    </row>
    <row r="5794" spans="3:9">
      <c r="C5794" s="36"/>
      <c r="D5794" s="36"/>
      <c r="E5794" s="36"/>
      <c r="F5794" s="36"/>
      <c r="G5794" s="36"/>
      <c r="H5794" s="36"/>
      <c r="I5794" s="36"/>
    </row>
    <row r="5795" spans="3:9">
      <c r="C5795" s="36"/>
      <c r="D5795" s="36"/>
      <c r="E5795" s="36"/>
      <c r="F5795" s="36"/>
      <c r="G5795" s="36"/>
      <c r="H5795" s="36"/>
      <c r="I5795" s="36"/>
    </row>
    <row r="5796" spans="3:9">
      <c r="C5796" s="36"/>
      <c r="D5796" s="36"/>
      <c r="E5796" s="36"/>
      <c r="F5796" s="36"/>
      <c r="G5796" s="36"/>
      <c r="H5796" s="36"/>
      <c r="I5796" s="36"/>
    </row>
    <row r="5799" spans="2:9">
      <c r="B5799" s="35" t="s">
        <v>972</v>
      </c>
      <c r="C5799" s="36"/>
      <c r="D5799" s="36"/>
      <c r="E5799" s="36"/>
      <c r="F5799" s="36"/>
      <c r="G5799" s="36"/>
      <c r="H5799" s="36"/>
      <c r="I5799" s="36"/>
    </row>
    <row r="5800" spans="3:9">
      <c r="C5800" s="36"/>
      <c r="D5800" s="36"/>
      <c r="E5800" s="36"/>
      <c r="F5800" s="36"/>
      <c r="G5800" s="36"/>
      <c r="H5800" s="36"/>
      <c r="I5800" s="36"/>
    </row>
    <row r="5801" spans="3:9">
      <c r="C5801" s="36"/>
      <c r="D5801" s="36"/>
      <c r="E5801" s="36"/>
      <c r="F5801" s="36"/>
      <c r="G5801" s="36"/>
      <c r="H5801" s="36"/>
      <c r="I5801" s="36"/>
    </row>
    <row r="5802" spans="3:9">
      <c r="C5802" s="36"/>
      <c r="D5802" s="36"/>
      <c r="E5802" s="36"/>
      <c r="F5802" s="36"/>
      <c r="G5802" s="36"/>
      <c r="H5802" s="36"/>
      <c r="I5802" s="36"/>
    </row>
    <row r="5803" spans="3:9">
      <c r="C5803" s="36"/>
      <c r="D5803" s="36"/>
      <c r="E5803" s="36"/>
      <c r="F5803" s="36"/>
      <c r="G5803" s="36"/>
      <c r="H5803" s="36"/>
      <c r="I5803" s="36"/>
    </row>
    <row r="5804" spans="3:9">
      <c r="C5804" s="36"/>
      <c r="D5804" s="36"/>
      <c r="E5804" s="36"/>
      <c r="F5804" s="36"/>
      <c r="G5804" s="36"/>
      <c r="H5804" s="36"/>
      <c r="I5804" s="36"/>
    </row>
    <row r="5805" spans="3:9">
      <c r="C5805" s="36"/>
      <c r="D5805" s="36"/>
      <c r="E5805" s="36"/>
      <c r="F5805" s="36"/>
      <c r="G5805" s="36"/>
      <c r="H5805" s="36"/>
      <c r="I5805" s="36"/>
    </row>
    <row r="5806" spans="3:9">
      <c r="C5806" s="36"/>
      <c r="D5806" s="36"/>
      <c r="E5806" s="36"/>
      <c r="F5806" s="36"/>
      <c r="G5806" s="36"/>
      <c r="H5806" s="36"/>
      <c r="I5806" s="36"/>
    </row>
    <row r="5807" spans="3:9">
      <c r="C5807" s="36"/>
      <c r="D5807" s="36"/>
      <c r="E5807" s="36"/>
      <c r="F5807" s="36"/>
      <c r="G5807" s="36"/>
      <c r="H5807" s="36"/>
      <c r="I5807" s="36"/>
    </row>
    <row r="5808" spans="3:9">
      <c r="C5808" s="36"/>
      <c r="D5808" s="36"/>
      <c r="E5808" s="36"/>
      <c r="F5808" s="36"/>
      <c r="G5808" s="36"/>
      <c r="H5808" s="36"/>
      <c r="I5808" s="36"/>
    </row>
    <row r="5809" spans="3:9">
      <c r="C5809" s="36"/>
      <c r="D5809" s="36"/>
      <c r="E5809" s="36"/>
      <c r="F5809" s="36"/>
      <c r="G5809" s="36"/>
      <c r="H5809" s="36"/>
      <c r="I5809" s="36"/>
    </row>
    <row r="5813" spans="2:9">
      <c r="B5813" s="35" t="s">
        <v>974</v>
      </c>
      <c r="C5813" s="36"/>
      <c r="D5813" s="36"/>
      <c r="E5813" s="36"/>
      <c r="F5813" s="36"/>
      <c r="G5813" s="36"/>
      <c r="H5813" s="36"/>
      <c r="I5813" s="36"/>
    </row>
    <row r="5814" spans="3:9">
      <c r="C5814" s="36"/>
      <c r="D5814" s="36"/>
      <c r="E5814" s="36"/>
      <c r="F5814" s="36"/>
      <c r="G5814" s="36"/>
      <c r="H5814" s="36"/>
      <c r="I5814" s="36"/>
    </row>
    <row r="5815" spans="3:9">
      <c r="C5815" s="36"/>
      <c r="D5815" s="36"/>
      <c r="E5815" s="36"/>
      <c r="F5815" s="36"/>
      <c r="G5815" s="36"/>
      <c r="H5815" s="36"/>
      <c r="I5815" s="36"/>
    </row>
    <row r="5816" spans="3:9">
      <c r="C5816" s="36"/>
      <c r="D5816" s="36"/>
      <c r="E5816" s="36"/>
      <c r="F5816" s="36"/>
      <c r="G5816" s="36"/>
      <c r="H5816" s="36"/>
      <c r="I5816" s="36"/>
    </row>
    <row r="5817" spans="3:9">
      <c r="C5817" s="36"/>
      <c r="D5817" s="36"/>
      <c r="E5817" s="36"/>
      <c r="F5817" s="36"/>
      <c r="G5817" s="36"/>
      <c r="H5817" s="36"/>
      <c r="I5817" s="36"/>
    </row>
    <row r="5818" spans="3:9">
      <c r="C5818" s="36"/>
      <c r="D5818" s="36"/>
      <c r="E5818" s="36"/>
      <c r="F5818" s="36"/>
      <c r="G5818" s="36"/>
      <c r="H5818" s="36"/>
      <c r="I5818" s="36"/>
    </row>
    <row r="5819" spans="3:9">
      <c r="C5819" s="36"/>
      <c r="D5819" s="36"/>
      <c r="E5819" s="36"/>
      <c r="F5819" s="36"/>
      <c r="G5819" s="36"/>
      <c r="H5819" s="36"/>
      <c r="I5819" s="36"/>
    </row>
    <row r="5820" spans="3:9">
      <c r="C5820" s="36"/>
      <c r="D5820" s="36"/>
      <c r="E5820" s="36"/>
      <c r="F5820" s="36"/>
      <c r="G5820" s="36"/>
      <c r="H5820" s="36"/>
      <c r="I5820" s="36"/>
    </row>
    <row r="5821" spans="3:9">
      <c r="C5821" s="36"/>
      <c r="D5821" s="36"/>
      <c r="E5821" s="36"/>
      <c r="F5821" s="36"/>
      <c r="G5821" s="36"/>
      <c r="H5821" s="36"/>
      <c r="I5821" s="36"/>
    </row>
    <row r="5822" spans="3:9">
      <c r="C5822" s="36"/>
      <c r="D5822" s="36"/>
      <c r="E5822" s="36"/>
      <c r="F5822" s="36"/>
      <c r="G5822" s="36"/>
      <c r="H5822" s="36"/>
      <c r="I5822" s="36"/>
    </row>
    <row r="5823" spans="3:9">
      <c r="C5823" s="36"/>
      <c r="D5823" s="36"/>
      <c r="E5823" s="36"/>
      <c r="F5823" s="36"/>
      <c r="G5823" s="36"/>
      <c r="H5823" s="36"/>
      <c r="I5823" s="36"/>
    </row>
    <row r="5826" spans="2:9">
      <c r="B5826" s="35" t="s">
        <v>981</v>
      </c>
      <c r="C5826" s="36"/>
      <c r="D5826" s="36"/>
      <c r="E5826" s="36"/>
      <c r="F5826" s="36"/>
      <c r="G5826" s="36"/>
      <c r="H5826" s="36"/>
      <c r="I5826" s="36"/>
    </row>
    <row r="5827" spans="3:9">
      <c r="C5827" s="36"/>
      <c r="D5827" s="36"/>
      <c r="E5827" s="36"/>
      <c r="F5827" s="36"/>
      <c r="G5827" s="36"/>
      <c r="H5827" s="36"/>
      <c r="I5827" s="36"/>
    </row>
    <row r="5828" spans="3:9">
      <c r="C5828" s="36"/>
      <c r="D5828" s="36"/>
      <c r="E5828" s="36"/>
      <c r="F5828" s="36"/>
      <c r="G5828" s="36"/>
      <c r="H5828" s="36"/>
      <c r="I5828" s="36"/>
    </row>
    <row r="5829" spans="3:9">
      <c r="C5829" s="36"/>
      <c r="D5829" s="36"/>
      <c r="E5829" s="36"/>
      <c r="F5829" s="36"/>
      <c r="G5829" s="36"/>
      <c r="H5829" s="36"/>
      <c r="I5829" s="36"/>
    </row>
    <row r="5830" spans="3:9">
      <c r="C5830" s="36"/>
      <c r="D5830" s="36"/>
      <c r="E5830" s="36"/>
      <c r="F5830" s="36"/>
      <c r="G5830" s="36"/>
      <c r="H5830" s="36"/>
      <c r="I5830" s="36"/>
    </row>
    <row r="5831" spans="3:9">
      <c r="C5831" s="36"/>
      <c r="D5831" s="36"/>
      <c r="E5831" s="36"/>
      <c r="F5831" s="36"/>
      <c r="G5831" s="36"/>
      <c r="H5831" s="36"/>
      <c r="I5831" s="36"/>
    </row>
    <row r="5832" spans="3:9">
      <c r="C5832" s="36"/>
      <c r="D5832" s="36"/>
      <c r="E5832" s="36"/>
      <c r="F5832" s="36"/>
      <c r="G5832" s="36"/>
      <c r="H5832" s="36"/>
      <c r="I5832" s="36"/>
    </row>
    <row r="5833" spans="3:9">
      <c r="C5833" s="36"/>
      <c r="D5833" s="36"/>
      <c r="E5833" s="36"/>
      <c r="F5833" s="36"/>
      <c r="G5833" s="36"/>
      <c r="H5833" s="36"/>
      <c r="I5833" s="36"/>
    </row>
    <row r="5834" spans="3:9">
      <c r="C5834" s="36"/>
      <c r="D5834" s="36"/>
      <c r="E5834" s="36"/>
      <c r="F5834" s="36"/>
      <c r="G5834" s="36"/>
      <c r="H5834" s="36"/>
      <c r="I5834" s="36"/>
    </row>
    <row r="5835" spans="3:9">
      <c r="C5835" s="36"/>
      <c r="D5835" s="36"/>
      <c r="E5835" s="36"/>
      <c r="F5835" s="36"/>
      <c r="G5835" s="36"/>
      <c r="H5835" s="36"/>
      <c r="I5835" s="36"/>
    </row>
    <row r="5836" spans="3:9">
      <c r="C5836" s="36"/>
      <c r="D5836" s="36"/>
      <c r="E5836" s="36"/>
      <c r="F5836" s="36"/>
      <c r="G5836" s="36"/>
      <c r="H5836" s="36"/>
      <c r="I5836" s="36"/>
    </row>
    <row r="5839" spans="2:9">
      <c r="B5839" s="35" t="s">
        <v>986</v>
      </c>
      <c r="C5839" s="36"/>
      <c r="D5839" s="36"/>
      <c r="E5839" s="36"/>
      <c r="F5839" s="36"/>
      <c r="G5839" s="36"/>
      <c r="H5839" s="36"/>
      <c r="I5839" s="36"/>
    </row>
    <row r="5840" spans="3:9">
      <c r="C5840" s="36"/>
      <c r="D5840" s="36"/>
      <c r="E5840" s="36"/>
      <c r="F5840" s="36"/>
      <c r="G5840" s="36"/>
      <c r="H5840" s="36"/>
      <c r="I5840" s="36"/>
    </row>
    <row r="5841" spans="3:9">
      <c r="C5841" s="36"/>
      <c r="D5841" s="36"/>
      <c r="E5841" s="36"/>
      <c r="F5841" s="36"/>
      <c r="G5841" s="36"/>
      <c r="H5841" s="36"/>
      <c r="I5841" s="36"/>
    </row>
    <row r="5842" spans="3:9">
      <c r="C5842" s="36"/>
      <c r="D5842" s="36"/>
      <c r="E5842" s="36"/>
      <c r="F5842" s="36"/>
      <c r="G5842" s="36"/>
      <c r="H5842" s="36"/>
      <c r="I5842" s="36"/>
    </row>
    <row r="5843" spans="3:9">
      <c r="C5843" s="36"/>
      <c r="D5843" s="36"/>
      <c r="E5843" s="36"/>
      <c r="F5843" s="36"/>
      <c r="G5843" s="36"/>
      <c r="H5843" s="36"/>
      <c r="I5843" s="36"/>
    </row>
    <row r="5844" spans="3:9">
      <c r="C5844" s="36"/>
      <c r="D5844" s="36"/>
      <c r="E5844" s="36"/>
      <c r="F5844" s="36"/>
      <c r="G5844" s="36"/>
      <c r="H5844" s="36"/>
      <c r="I5844" s="36"/>
    </row>
    <row r="5845" spans="3:9">
      <c r="C5845" s="36"/>
      <c r="D5845" s="36"/>
      <c r="E5845" s="36"/>
      <c r="F5845" s="36"/>
      <c r="G5845" s="36"/>
      <c r="H5845" s="36"/>
      <c r="I5845" s="36"/>
    </row>
    <row r="5846" spans="3:9">
      <c r="C5846" s="36"/>
      <c r="D5846" s="36"/>
      <c r="E5846" s="36"/>
      <c r="F5846" s="36"/>
      <c r="G5846" s="36"/>
      <c r="H5846" s="36"/>
      <c r="I5846" s="36"/>
    </row>
    <row r="5847" spans="3:9">
      <c r="C5847" s="36"/>
      <c r="D5847" s="36"/>
      <c r="E5847" s="36"/>
      <c r="F5847" s="36"/>
      <c r="G5847" s="36"/>
      <c r="H5847" s="36"/>
      <c r="I5847" s="36"/>
    </row>
    <row r="5848" spans="3:9">
      <c r="C5848" s="36"/>
      <c r="D5848" s="36"/>
      <c r="E5848" s="36"/>
      <c r="F5848" s="36"/>
      <c r="G5848" s="36"/>
      <c r="H5848" s="36"/>
      <c r="I5848" s="36"/>
    </row>
    <row r="5849" spans="3:9">
      <c r="C5849" s="36"/>
      <c r="D5849" s="36"/>
      <c r="E5849" s="36"/>
      <c r="F5849" s="36"/>
      <c r="G5849" s="36"/>
      <c r="H5849" s="36"/>
      <c r="I5849" s="36"/>
    </row>
    <row r="5852" spans="2:9">
      <c r="B5852" s="35" t="s">
        <v>990</v>
      </c>
      <c r="C5852" s="36"/>
      <c r="D5852" s="36"/>
      <c r="E5852" s="36"/>
      <c r="F5852" s="36"/>
      <c r="G5852" s="36"/>
      <c r="H5852" s="36"/>
      <c r="I5852" s="36"/>
    </row>
    <row r="5853" spans="3:9">
      <c r="C5853" s="36"/>
      <c r="D5853" s="36"/>
      <c r="E5853" s="36"/>
      <c r="F5853" s="36"/>
      <c r="G5853" s="36"/>
      <c r="H5853" s="36"/>
      <c r="I5853" s="36"/>
    </row>
    <row r="5854" spans="3:9">
      <c r="C5854" s="36"/>
      <c r="D5854" s="36"/>
      <c r="E5854" s="36"/>
      <c r="F5854" s="36"/>
      <c r="G5854" s="36"/>
      <c r="H5854" s="36"/>
      <c r="I5854" s="36"/>
    </row>
    <row r="5855" spans="3:9">
      <c r="C5855" s="36"/>
      <c r="D5855" s="36"/>
      <c r="E5855" s="36"/>
      <c r="F5855" s="36"/>
      <c r="G5855" s="36"/>
      <c r="H5855" s="36"/>
      <c r="I5855" s="36"/>
    </row>
    <row r="5856" spans="3:9">
      <c r="C5856" s="36"/>
      <c r="D5856" s="36"/>
      <c r="E5856" s="36"/>
      <c r="F5856" s="36"/>
      <c r="G5856" s="36"/>
      <c r="H5856" s="36"/>
      <c r="I5856" s="36"/>
    </row>
    <row r="5857" spans="3:9">
      <c r="C5857" s="36"/>
      <c r="D5857" s="36"/>
      <c r="E5857" s="36"/>
      <c r="F5857" s="36"/>
      <c r="G5857" s="36"/>
      <c r="H5857" s="36"/>
      <c r="I5857" s="36"/>
    </row>
    <row r="5858" spans="3:9">
      <c r="C5858" s="36"/>
      <c r="D5858" s="36"/>
      <c r="E5858" s="36"/>
      <c r="F5858" s="36"/>
      <c r="G5858" s="36"/>
      <c r="H5858" s="36"/>
      <c r="I5858" s="36"/>
    </row>
    <row r="5859" spans="3:9">
      <c r="C5859" s="36"/>
      <c r="D5859" s="36"/>
      <c r="E5859" s="36"/>
      <c r="F5859" s="36"/>
      <c r="G5859" s="36"/>
      <c r="H5859" s="36"/>
      <c r="I5859" s="36"/>
    </row>
    <row r="5860" spans="3:9">
      <c r="C5860" s="36"/>
      <c r="D5860" s="36"/>
      <c r="E5860" s="36"/>
      <c r="F5860" s="36"/>
      <c r="G5860" s="36"/>
      <c r="H5860" s="36"/>
      <c r="I5860" s="36"/>
    </row>
    <row r="5861" spans="3:9">
      <c r="C5861" s="36"/>
      <c r="D5861" s="36"/>
      <c r="E5861" s="36"/>
      <c r="F5861" s="36"/>
      <c r="G5861" s="36"/>
      <c r="H5861" s="36"/>
      <c r="I5861" s="36"/>
    </row>
    <row r="5862" spans="3:9">
      <c r="C5862" s="36"/>
      <c r="D5862" s="36"/>
      <c r="E5862" s="36"/>
      <c r="F5862" s="36"/>
      <c r="G5862" s="36"/>
      <c r="H5862" s="36"/>
      <c r="I5862" s="36"/>
    </row>
    <row r="5865" spans="2:9">
      <c r="B5865" s="35" t="s">
        <v>994</v>
      </c>
      <c r="C5865" s="36"/>
      <c r="D5865" s="36"/>
      <c r="E5865" s="36"/>
      <c r="F5865" s="36"/>
      <c r="G5865" s="36"/>
      <c r="H5865" s="36"/>
      <c r="I5865" s="36"/>
    </row>
    <row r="5866" spans="3:9">
      <c r="C5866" s="36"/>
      <c r="D5866" s="36"/>
      <c r="E5866" s="36"/>
      <c r="F5866" s="36"/>
      <c r="G5866" s="36"/>
      <c r="H5866" s="36"/>
      <c r="I5866" s="36"/>
    </row>
    <row r="5867" spans="3:9">
      <c r="C5867" s="36"/>
      <c r="D5867" s="36"/>
      <c r="E5867" s="36"/>
      <c r="F5867" s="36"/>
      <c r="G5867" s="36"/>
      <c r="H5867" s="36"/>
      <c r="I5867" s="36"/>
    </row>
    <row r="5868" spans="3:9">
      <c r="C5868" s="36"/>
      <c r="D5868" s="36"/>
      <c r="E5868" s="36"/>
      <c r="F5868" s="36"/>
      <c r="G5868" s="36"/>
      <c r="H5868" s="36"/>
      <c r="I5868" s="36"/>
    </row>
    <row r="5869" spans="3:9">
      <c r="C5869" s="36"/>
      <c r="D5869" s="36"/>
      <c r="E5869" s="36"/>
      <c r="F5869" s="36"/>
      <c r="G5869" s="36"/>
      <c r="H5869" s="36"/>
      <c r="I5869" s="36"/>
    </row>
    <row r="5870" spans="3:9">
      <c r="C5870" s="36"/>
      <c r="D5870" s="36"/>
      <c r="E5870" s="36"/>
      <c r="F5870" s="36"/>
      <c r="G5870" s="36"/>
      <c r="H5870" s="36"/>
      <c r="I5870" s="36"/>
    </row>
    <row r="5871" spans="3:9">
      <c r="C5871" s="36"/>
      <c r="D5871" s="36"/>
      <c r="E5871" s="36"/>
      <c r="F5871" s="36"/>
      <c r="G5871" s="36"/>
      <c r="H5871" s="36"/>
      <c r="I5871" s="36"/>
    </row>
    <row r="5872" spans="3:9">
      <c r="C5872" s="36"/>
      <c r="D5872" s="36"/>
      <c r="E5872" s="36"/>
      <c r="F5872" s="36"/>
      <c r="G5872" s="36"/>
      <c r="H5872" s="36"/>
      <c r="I5872" s="36"/>
    </row>
    <row r="5873" spans="3:9">
      <c r="C5873" s="36"/>
      <c r="D5873" s="36"/>
      <c r="E5873" s="36"/>
      <c r="F5873" s="36"/>
      <c r="G5873" s="36"/>
      <c r="H5873" s="36"/>
      <c r="I5873" s="36"/>
    </row>
    <row r="5874" spans="3:9">
      <c r="C5874" s="36"/>
      <c r="D5874" s="36"/>
      <c r="E5874" s="36"/>
      <c r="F5874" s="36"/>
      <c r="G5874" s="36"/>
      <c r="H5874" s="36"/>
      <c r="I5874" s="36"/>
    </row>
    <row r="5875" spans="3:9">
      <c r="C5875" s="36"/>
      <c r="D5875" s="36"/>
      <c r="E5875" s="36"/>
      <c r="F5875" s="36"/>
      <c r="G5875" s="36"/>
      <c r="H5875" s="36"/>
      <c r="I5875" s="36"/>
    </row>
    <row r="5876" spans="3:9">
      <c r="C5876" s="36"/>
      <c r="D5876" s="36"/>
      <c r="E5876" s="36"/>
      <c r="F5876" s="36"/>
      <c r="G5876" s="36"/>
      <c r="H5876" s="36"/>
      <c r="I5876" s="36"/>
    </row>
    <row r="5877" spans="3:9">
      <c r="C5877" s="36"/>
      <c r="D5877" s="36"/>
      <c r="E5877" s="36"/>
      <c r="F5877" s="36"/>
      <c r="G5877" s="36"/>
      <c r="H5877" s="36"/>
      <c r="I5877" s="36"/>
    </row>
    <row r="5878" spans="2:9">
      <c r="B5878" s="35" t="s">
        <v>999</v>
      </c>
      <c r="C5878" s="36"/>
      <c r="D5878" s="36"/>
      <c r="E5878" s="36"/>
      <c r="F5878" s="36"/>
      <c r="G5878" s="36"/>
      <c r="H5878" s="36"/>
      <c r="I5878" s="36"/>
    </row>
    <row r="5879" spans="3:9">
      <c r="C5879" s="36"/>
      <c r="D5879" s="36"/>
      <c r="E5879" s="36"/>
      <c r="F5879" s="36"/>
      <c r="G5879" s="36"/>
      <c r="H5879" s="36"/>
      <c r="I5879" s="36"/>
    </row>
    <row r="5880" spans="3:9">
      <c r="C5880" s="36"/>
      <c r="D5880" s="36"/>
      <c r="E5880" s="36"/>
      <c r="F5880" s="36"/>
      <c r="G5880" s="36"/>
      <c r="H5880" s="36"/>
      <c r="I5880" s="36"/>
    </row>
    <row r="5881" spans="3:9">
      <c r="C5881" s="36"/>
      <c r="D5881" s="36"/>
      <c r="E5881" s="36"/>
      <c r="F5881" s="36"/>
      <c r="G5881" s="36"/>
      <c r="H5881" s="36"/>
      <c r="I5881" s="36"/>
    </row>
    <row r="5882" spans="3:9">
      <c r="C5882" s="36"/>
      <c r="D5882" s="36"/>
      <c r="E5882" s="36"/>
      <c r="F5882" s="36"/>
      <c r="G5882" s="36"/>
      <c r="H5882" s="36"/>
      <c r="I5882" s="36"/>
    </row>
    <row r="5883" spans="3:9">
      <c r="C5883" s="36"/>
      <c r="D5883" s="36"/>
      <c r="E5883" s="36"/>
      <c r="F5883" s="36"/>
      <c r="G5883" s="36"/>
      <c r="H5883" s="36"/>
      <c r="I5883" s="36"/>
    </row>
    <row r="5884" spans="3:9">
      <c r="C5884" s="36"/>
      <c r="D5884" s="36"/>
      <c r="E5884" s="36"/>
      <c r="F5884" s="36"/>
      <c r="G5884" s="36"/>
      <c r="H5884" s="36"/>
      <c r="I5884" s="36"/>
    </row>
    <row r="5885" spans="3:9">
      <c r="C5885" s="36"/>
      <c r="D5885" s="36"/>
      <c r="E5885" s="36"/>
      <c r="F5885" s="36"/>
      <c r="G5885" s="36"/>
      <c r="H5885" s="36"/>
      <c r="I5885" s="36"/>
    </row>
    <row r="5886" spans="3:9">
      <c r="C5886" s="36"/>
      <c r="D5886" s="36"/>
      <c r="E5886" s="36"/>
      <c r="F5886" s="36"/>
      <c r="G5886" s="36"/>
      <c r="H5886" s="36"/>
      <c r="I5886" s="36"/>
    </row>
    <row r="5887" spans="3:9">
      <c r="C5887" s="36"/>
      <c r="D5887" s="36"/>
      <c r="E5887" s="36"/>
      <c r="F5887" s="36"/>
      <c r="G5887" s="36"/>
      <c r="H5887" s="36"/>
      <c r="I5887" s="36"/>
    </row>
    <row r="5888" spans="3:9">
      <c r="C5888" s="36"/>
      <c r="D5888" s="36"/>
      <c r="E5888" s="36"/>
      <c r="F5888" s="36"/>
      <c r="G5888" s="36"/>
      <c r="H5888" s="36"/>
      <c r="I5888" s="36"/>
    </row>
    <row r="5889" spans="3:9">
      <c r="C5889" s="36"/>
      <c r="D5889" s="36"/>
      <c r="E5889" s="36"/>
      <c r="F5889" s="36"/>
      <c r="G5889" s="36"/>
      <c r="H5889" s="36"/>
      <c r="I5889" s="36"/>
    </row>
    <row r="5890" spans="3:9">
      <c r="C5890" s="36"/>
      <c r="D5890" s="36"/>
      <c r="E5890" s="36"/>
      <c r="F5890" s="36"/>
      <c r="G5890" s="36"/>
      <c r="H5890" s="36"/>
      <c r="I5890" s="36"/>
    </row>
    <row r="5891" spans="2:9">
      <c r="B5891" s="35" t="s">
        <v>1003</v>
      </c>
      <c r="C5891" s="36"/>
      <c r="D5891" s="36"/>
      <c r="E5891" s="36"/>
      <c r="F5891" s="36"/>
      <c r="G5891" s="36"/>
      <c r="H5891" s="36"/>
      <c r="I5891" s="36"/>
    </row>
    <row r="5892" spans="3:9">
      <c r="C5892" s="36"/>
      <c r="D5892" s="36"/>
      <c r="E5892" s="36"/>
      <c r="F5892" s="36"/>
      <c r="G5892" s="36"/>
      <c r="H5892" s="36"/>
      <c r="I5892" s="36"/>
    </row>
    <row r="5893" spans="3:9">
      <c r="C5893" s="36"/>
      <c r="D5893" s="36"/>
      <c r="E5893" s="36"/>
      <c r="F5893" s="36"/>
      <c r="G5893" s="36"/>
      <c r="H5893" s="36"/>
      <c r="I5893" s="36"/>
    </row>
    <row r="5894" spans="3:9">
      <c r="C5894" s="36"/>
      <c r="D5894" s="36"/>
      <c r="E5894" s="36"/>
      <c r="F5894" s="36"/>
      <c r="G5894" s="36"/>
      <c r="H5894" s="36"/>
      <c r="I5894" s="36"/>
    </row>
    <row r="5895" spans="3:9">
      <c r="C5895" s="36"/>
      <c r="D5895" s="36"/>
      <c r="E5895" s="36"/>
      <c r="F5895" s="36"/>
      <c r="G5895" s="36"/>
      <c r="H5895" s="36"/>
      <c r="I5895" s="36"/>
    </row>
    <row r="5896" spans="3:9">
      <c r="C5896" s="36"/>
      <c r="D5896" s="36"/>
      <c r="E5896" s="36"/>
      <c r="F5896" s="36"/>
      <c r="G5896" s="36"/>
      <c r="H5896" s="36"/>
      <c r="I5896" s="36"/>
    </row>
    <row r="5897" spans="3:9">
      <c r="C5897" s="36"/>
      <c r="D5897" s="36"/>
      <c r="E5897" s="36"/>
      <c r="F5897" s="36"/>
      <c r="G5897" s="36"/>
      <c r="H5897" s="36"/>
      <c r="I5897" s="36"/>
    </row>
    <row r="5898" spans="3:9">
      <c r="C5898" s="36"/>
      <c r="D5898" s="36"/>
      <c r="E5898" s="36"/>
      <c r="F5898" s="36"/>
      <c r="G5898" s="36"/>
      <c r="H5898" s="36"/>
      <c r="I5898" s="36"/>
    </row>
    <row r="5899" spans="3:9">
      <c r="C5899" s="36"/>
      <c r="D5899" s="36"/>
      <c r="E5899" s="36"/>
      <c r="F5899" s="36"/>
      <c r="G5899" s="36"/>
      <c r="H5899" s="36"/>
      <c r="I5899" s="36"/>
    </row>
    <row r="5900" spans="3:9">
      <c r="C5900" s="36"/>
      <c r="D5900" s="36"/>
      <c r="E5900" s="36"/>
      <c r="F5900" s="36"/>
      <c r="G5900" s="36"/>
      <c r="H5900" s="36"/>
      <c r="I5900" s="36"/>
    </row>
    <row r="5901" spans="3:9">
      <c r="C5901" s="36"/>
      <c r="D5901" s="36"/>
      <c r="E5901" s="36"/>
      <c r="F5901" s="36"/>
      <c r="G5901" s="36"/>
      <c r="H5901" s="36"/>
      <c r="I5901" s="36"/>
    </row>
    <row r="5902" spans="3:9">
      <c r="C5902" s="36"/>
      <c r="D5902" s="36"/>
      <c r="E5902" s="36"/>
      <c r="F5902" s="36"/>
      <c r="G5902" s="36"/>
      <c r="H5902" s="36"/>
      <c r="I5902" s="36"/>
    </row>
    <row r="5903" spans="3:9">
      <c r="C5903" s="36"/>
      <c r="D5903" s="36"/>
      <c r="E5903" s="36"/>
      <c r="F5903" s="36"/>
      <c r="G5903" s="36"/>
      <c r="H5903" s="36"/>
      <c r="I5903" s="36"/>
    </row>
    <row r="5904" spans="2:9">
      <c r="B5904" s="35" t="s">
        <v>1007</v>
      </c>
      <c r="C5904" s="36"/>
      <c r="D5904" s="36"/>
      <c r="E5904" s="36"/>
      <c r="F5904" s="36"/>
      <c r="G5904" s="36"/>
      <c r="H5904" s="36"/>
      <c r="I5904" s="36"/>
    </row>
    <row r="5905" spans="3:9">
      <c r="C5905" s="36"/>
      <c r="D5905" s="36"/>
      <c r="E5905" s="36"/>
      <c r="F5905" s="36"/>
      <c r="G5905" s="36"/>
      <c r="H5905" s="36"/>
      <c r="I5905" s="36"/>
    </row>
    <row r="5906" spans="3:9">
      <c r="C5906" s="36"/>
      <c r="D5906" s="36"/>
      <c r="E5906" s="36"/>
      <c r="F5906" s="36"/>
      <c r="G5906" s="36"/>
      <c r="H5906" s="36"/>
      <c r="I5906" s="36"/>
    </row>
    <row r="5907" spans="3:9">
      <c r="C5907" s="36"/>
      <c r="D5907" s="36"/>
      <c r="E5907" s="36"/>
      <c r="F5907" s="36"/>
      <c r="G5907" s="36"/>
      <c r="H5907" s="36"/>
      <c r="I5907" s="36"/>
    </row>
    <row r="5908" spans="3:9">
      <c r="C5908" s="36"/>
      <c r="D5908" s="36"/>
      <c r="E5908" s="36"/>
      <c r="F5908" s="36"/>
      <c r="G5908" s="36"/>
      <c r="H5908" s="36"/>
      <c r="I5908" s="36"/>
    </row>
    <row r="5909" spans="3:9">
      <c r="C5909" s="36"/>
      <c r="D5909" s="36"/>
      <c r="E5909" s="36"/>
      <c r="F5909" s="36"/>
      <c r="G5909" s="36"/>
      <c r="H5909" s="36"/>
      <c r="I5909" s="36"/>
    </row>
    <row r="5910" spans="3:9">
      <c r="C5910" s="36"/>
      <c r="D5910" s="36"/>
      <c r="E5910" s="36"/>
      <c r="F5910" s="36"/>
      <c r="G5910" s="36"/>
      <c r="H5910" s="36"/>
      <c r="I5910" s="36"/>
    </row>
    <row r="5911" spans="3:9">
      <c r="C5911" s="36"/>
      <c r="D5911" s="36"/>
      <c r="E5911" s="36"/>
      <c r="F5911" s="36"/>
      <c r="G5911" s="36"/>
      <c r="H5911" s="36"/>
      <c r="I5911" s="36"/>
    </row>
    <row r="5912" spans="3:9">
      <c r="C5912" s="36"/>
      <c r="D5912" s="36"/>
      <c r="E5912" s="36"/>
      <c r="F5912" s="36"/>
      <c r="G5912" s="36"/>
      <c r="H5912" s="36"/>
      <c r="I5912" s="36"/>
    </row>
    <row r="5913" spans="3:9">
      <c r="C5913" s="36"/>
      <c r="D5913" s="36"/>
      <c r="E5913" s="36"/>
      <c r="F5913" s="36"/>
      <c r="G5913" s="36"/>
      <c r="H5913" s="36"/>
      <c r="I5913" s="36"/>
    </row>
    <row r="5914" spans="3:9">
      <c r="C5914" s="36"/>
      <c r="D5914" s="36"/>
      <c r="E5914" s="36"/>
      <c r="F5914" s="36"/>
      <c r="G5914" s="36"/>
      <c r="H5914" s="36"/>
      <c r="I5914" s="36"/>
    </row>
    <row r="5915" spans="3:9">
      <c r="C5915" s="36"/>
      <c r="D5915" s="36"/>
      <c r="E5915" s="36"/>
      <c r="F5915" s="36"/>
      <c r="G5915" s="36"/>
      <c r="H5915" s="36"/>
      <c r="I5915" s="36"/>
    </row>
    <row r="5916" spans="3:9">
      <c r="C5916" s="36"/>
      <c r="D5916" s="36"/>
      <c r="E5916" s="36"/>
      <c r="F5916" s="36"/>
      <c r="G5916" s="36"/>
      <c r="H5916" s="36"/>
      <c r="I5916" s="36"/>
    </row>
    <row r="5917" spans="2:9">
      <c r="B5917" s="35" t="s">
        <v>1011</v>
      </c>
      <c r="C5917" s="36"/>
      <c r="D5917" s="36"/>
      <c r="E5917" s="36"/>
      <c r="F5917" s="36"/>
      <c r="G5917" s="36"/>
      <c r="H5917" s="36"/>
      <c r="I5917" s="36"/>
    </row>
    <row r="5918" spans="3:9">
      <c r="C5918" s="36"/>
      <c r="D5918" s="36"/>
      <c r="E5918" s="36"/>
      <c r="F5918" s="36"/>
      <c r="G5918" s="36"/>
      <c r="H5918" s="36"/>
      <c r="I5918" s="36"/>
    </row>
    <row r="5919" spans="3:9">
      <c r="C5919" s="36"/>
      <c r="D5919" s="36"/>
      <c r="E5919" s="36"/>
      <c r="F5919" s="36"/>
      <c r="G5919" s="36"/>
      <c r="H5919" s="36"/>
      <c r="I5919" s="36"/>
    </row>
    <row r="5920" spans="3:9">
      <c r="C5920" s="36"/>
      <c r="D5920" s="36"/>
      <c r="E5920" s="36"/>
      <c r="F5920" s="36"/>
      <c r="G5920" s="36"/>
      <c r="H5920" s="36"/>
      <c r="I5920" s="36"/>
    </row>
    <row r="5921" spans="3:9">
      <c r="C5921" s="36"/>
      <c r="D5921" s="36"/>
      <c r="E5921" s="36"/>
      <c r="F5921" s="36"/>
      <c r="G5921" s="36"/>
      <c r="H5921" s="36"/>
      <c r="I5921" s="36"/>
    </row>
    <row r="5922" spans="3:9">
      <c r="C5922" s="36"/>
      <c r="D5922" s="36"/>
      <c r="E5922" s="36"/>
      <c r="F5922" s="36"/>
      <c r="G5922" s="36"/>
      <c r="H5922" s="36"/>
      <c r="I5922" s="36"/>
    </row>
    <row r="5923" spans="3:9">
      <c r="C5923" s="36"/>
      <c r="D5923" s="36"/>
      <c r="E5923" s="36"/>
      <c r="F5923" s="36"/>
      <c r="G5923" s="36"/>
      <c r="H5923" s="36"/>
      <c r="I5923" s="36"/>
    </row>
    <row r="5924" spans="3:9">
      <c r="C5924" s="36"/>
      <c r="D5924" s="36"/>
      <c r="E5924" s="36"/>
      <c r="F5924" s="36"/>
      <c r="G5924" s="36"/>
      <c r="H5924" s="36"/>
      <c r="I5924" s="36"/>
    </row>
    <row r="5925" spans="3:9">
      <c r="C5925" s="36"/>
      <c r="D5925" s="36"/>
      <c r="E5925" s="36"/>
      <c r="F5925" s="36"/>
      <c r="G5925" s="36"/>
      <c r="H5925" s="36"/>
      <c r="I5925" s="36"/>
    </row>
    <row r="5926" spans="3:9">
      <c r="C5926" s="36"/>
      <c r="D5926" s="36"/>
      <c r="E5926" s="36"/>
      <c r="F5926" s="36"/>
      <c r="G5926" s="36"/>
      <c r="H5926" s="36"/>
      <c r="I5926" s="36"/>
    </row>
    <row r="5927" spans="3:9">
      <c r="C5927" s="36"/>
      <c r="D5927" s="36"/>
      <c r="E5927" s="36"/>
      <c r="F5927" s="36"/>
      <c r="G5927" s="36"/>
      <c r="H5927" s="36"/>
      <c r="I5927" s="36"/>
    </row>
    <row r="5928" spans="3:9">
      <c r="C5928" s="36"/>
      <c r="D5928" s="36"/>
      <c r="E5928" s="36"/>
      <c r="F5928" s="36"/>
      <c r="G5928" s="36"/>
      <c r="H5928" s="36"/>
      <c r="I5928" s="36"/>
    </row>
    <row r="5929" spans="3:9">
      <c r="C5929" s="36"/>
      <c r="D5929" s="36"/>
      <c r="E5929" s="36"/>
      <c r="F5929" s="36"/>
      <c r="G5929" s="36"/>
      <c r="H5929" s="36"/>
      <c r="I5929" s="36"/>
    </row>
    <row r="5930" spans="2:9">
      <c r="B5930" s="35" t="s">
        <v>1017</v>
      </c>
      <c r="C5930" s="36"/>
      <c r="D5930" s="36"/>
      <c r="E5930" s="36"/>
      <c r="F5930" s="36"/>
      <c r="G5930" s="36"/>
      <c r="H5930" s="36"/>
      <c r="I5930" s="36"/>
    </row>
    <row r="5931" spans="3:9">
      <c r="C5931" s="36"/>
      <c r="D5931" s="36"/>
      <c r="E5931" s="36"/>
      <c r="F5931" s="36"/>
      <c r="G5931" s="36"/>
      <c r="H5931" s="36"/>
      <c r="I5931" s="36"/>
    </row>
    <row r="5932" spans="3:9">
      <c r="C5932" s="36"/>
      <c r="D5932" s="36"/>
      <c r="E5932" s="36"/>
      <c r="F5932" s="36"/>
      <c r="G5932" s="36"/>
      <c r="H5932" s="36"/>
      <c r="I5932" s="36"/>
    </row>
    <row r="5933" spans="3:9">
      <c r="C5933" s="36"/>
      <c r="D5933" s="36"/>
      <c r="E5933" s="36"/>
      <c r="F5933" s="36"/>
      <c r="G5933" s="36"/>
      <c r="H5933" s="36"/>
      <c r="I5933" s="36"/>
    </row>
    <row r="5934" spans="3:9">
      <c r="C5934" s="36"/>
      <c r="D5934" s="36"/>
      <c r="E5934" s="36"/>
      <c r="F5934" s="36"/>
      <c r="G5934" s="36"/>
      <c r="H5934" s="36"/>
      <c r="I5934" s="36"/>
    </row>
    <row r="5935" spans="3:9">
      <c r="C5935" s="36"/>
      <c r="D5935" s="36"/>
      <c r="E5935" s="36"/>
      <c r="F5935" s="36"/>
      <c r="G5935" s="36"/>
      <c r="H5935" s="36"/>
      <c r="I5935" s="36"/>
    </row>
    <row r="5936" spans="3:9">
      <c r="C5936" s="36"/>
      <c r="D5936" s="36"/>
      <c r="E5936" s="36"/>
      <c r="F5936" s="36"/>
      <c r="G5936" s="36"/>
      <c r="H5936" s="36"/>
      <c r="I5936" s="36"/>
    </row>
    <row r="5937" spans="3:9">
      <c r="C5937" s="36"/>
      <c r="D5937" s="36"/>
      <c r="E5937" s="36"/>
      <c r="F5937" s="36"/>
      <c r="G5937" s="36"/>
      <c r="H5937" s="36"/>
      <c r="I5937" s="36"/>
    </row>
    <row r="5938" spans="3:9">
      <c r="C5938" s="36"/>
      <c r="D5938" s="36"/>
      <c r="E5938" s="36"/>
      <c r="F5938" s="36"/>
      <c r="G5938" s="36"/>
      <c r="H5938" s="36"/>
      <c r="I5938" s="36"/>
    </row>
    <row r="5939" spans="3:9">
      <c r="C5939" s="36"/>
      <c r="D5939" s="36"/>
      <c r="E5939" s="36"/>
      <c r="F5939" s="36"/>
      <c r="G5939" s="36"/>
      <c r="H5939" s="36"/>
      <c r="I5939" s="36"/>
    </row>
    <row r="5940" spans="3:9">
      <c r="C5940" s="36"/>
      <c r="D5940" s="36"/>
      <c r="E5940" s="36"/>
      <c r="F5940" s="36"/>
      <c r="G5940" s="36"/>
      <c r="H5940" s="36"/>
      <c r="I5940" s="36"/>
    </row>
    <row r="5941" spans="3:9">
      <c r="C5941" s="36"/>
      <c r="D5941" s="36"/>
      <c r="E5941" s="36"/>
      <c r="F5941" s="36"/>
      <c r="G5941" s="36"/>
      <c r="H5941" s="36"/>
      <c r="I5941" s="36"/>
    </row>
    <row r="5942" spans="3:9">
      <c r="C5942" s="36"/>
      <c r="D5942" s="36"/>
      <c r="E5942" s="36"/>
      <c r="F5942" s="36"/>
      <c r="G5942" s="36"/>
      <c r="H5942" s="36"/>
      <c r="I5942" s="36"/>
    </row>
    <row r="5943" spans="2:9">
      <c r="B5943" s="35" t="s">
        <v>1021</v>
      </c>
      <c r="C5943" s="36"/>
      <c r="D5943" s="36"/>
      <c r="E5943" s="36"/>
      <c r="F5943" s="36"/>
      <c r="G5943" s="36"/>
      <c r="H5943" s="36"/>
      <c r="I5943" s="36"/>
    </row>
    <row r="5944" spans="3:9">
      <c r="C5944" s="36"/>
      <c r="D5944" s="36"/>
      <c r="E5944" s="36"/>
      <c r="F5944" s="36"/>
      <c r="G5944" s="36"/>
      <c r="H5944" s="36"/>
      <c r="I5944" s="36"/>
    </row>
    <row r="5945" spans="3:9">
      <c r="C5945" s="36"/>
      <c r="D5945" s="36"/>
      <c r="E5945" s="36"/>
      <c r="F5945" s="36"/>
      <c r="G5945" s="36"/>
      <c r="H5945" s="36"/>
      <c r="I5945" s="36"/>
    </row>
    <row r="5946" spans="3:9">
      <c r="C5946" s="36"/>
      <c r="D5946" s="36"/>
      <c r="E5946" s="36"/>
      <c r="F5946" s="36"/>
      <c r="G5946" s="36"/>
      <c r="H5946" s="36"/>
      <c r="I5946" s="36"/>
    </row>
    <row r="5947" spans="3:9">
      <c r="C5947" s="36"/>
      <c r="D5947" s="36"/>
      <c r="E5947" s="36"/>
      <c r="F5947" s="36"/>
      <c r="G5947" s="36"/>
      <c r="H5947" s="36"/>
      <c r="I5947" s="36"/>
    </row>
    <row r="5948" spans="3:9">
      <c r="C5948" s="36"/>
      <c r="D5948" s="36"/>
      <c r="E5948" s="36"/>
      <c r="F5948" s="36"/>
      <c r="G5948" s="36"/>
      <c r="H5948" s="36"/>
      <c r="I5948" s="36"/>
    </row>
    <row r="5949" spans="3:9">
      <c r="C5949" s="36"/>
      <c r="D5949" s="36"/>
      <c r="E5949" s="36"/>
      <c r="F5949" s="36"/>
      <c r="G5949" s="36"/>
      <c r="H5949" s="36"/>
      <c r="I5949" s="36"/>
    </row>
    <row r="5950" spans="3:9">
      <c r="C5950" s="36"/>
      <c r="D5950" s="36"/>
      <c r="E5950" s="36"/>
      <c r="F5950" s="36"/>
      <c r="G5950" s="36"/>
      <c r="H5950" s="36"/>
      <c r="I5950" s="36"/>
    </row>
    <row r="5951" spans="3:9">
      <c r="C5951" s="36"/>
      <c r="D5951" s="36"/>
      <c r="E5951" s="36"/>
      <c r="F5951" s="36"/>
      <c r="G5951" s="36"/>
      <c r="H5951" s="36"/>
      <c r="I5951" s="36"/>
    </row>
    <row r="5952" spans="3:9">
      <c r="C5952" s="36"/>
      <c r="D5952" s="36"/>
      <c r="E5952" s="36"/>
      <c r="F5952" s="36"/>
      <c r="G5952" s="36"/>
      <c r="H5952" s="36"/>
      <c r="I5952" s="36"/>
    </row>
    <row r="5953" spans="3:9">
      <c r="C5953" s="36"/>
      <c r="D5953" s="36"/>
      <c r="E5953" s="36"/>
      <c r="F5953" s="36"/>
      <c r="G5953" s="36"/>
      <c r="H5953" s="36"/>
      <c r="I5953" s="36"/>
    </row>
    <row r="5954" spans="3:9">
      <c r="C5954" s="36"/>
      <c r="D5954" s="36"/>
      <c r="E5954" s="36"/>
      <c r="F5954" s="36"/>
      <c r="G5954" s="36"/>
      <c r="H5954" s="36"/>
      <c r="I5954" s="36"/>
    </row>
    <row r="5955" spans="3:9">
      <c r="C5955" s="36"/>
      <c r="D5955" s="36"/>
      <c r="E5955" s="36"/>
      <c r="F5955" s="36"/>
      <c r="G5955" s="36"/>
      <c r="H5955" s="36"/>
      <c r="I5955" s="36"/>
    </row>
    <row r="5956" spans="2:9">
      <c r="B5956" s="35" t="s">
        <v>1025</v>
      </c>
      <c r="C5956" s="36"/>
      <c r="D5956" s="36"/>
      <c r="E5956" s="36"/>
      <c r="F5956" s="36"/>
      <c r="G5956" s="36"/>
      <c r="H5956" s="36"/>
      <c r="I5956" s="36"/>
    </row>
    <row r="5957" spans="3:9">
      <c r="C5957" s="36"/>
      <c r="D5957" s="36"/>
      <c r="E5957" s="36"/>
      <c r="F5957" s="36"/>
      <c r="G5957" s="36"/>
      <c r="H5957" s="36"/>
      <c r="I5957" s="36"/>
    </row>
    <row r="5958" spans="3:9">
      <c r="C5958" s="36"/>
      <c r="D5958" s="36"/>
      <c r="E5958" s="36"/>
      <c r="F5958" s="36"/>
      <c r="G5958" s="36"/>
      <c r="H5958" s="36"/>
      <c r="I5958" s="36"/>
    </row>
    <row r="5959" spans="3:9">
      <c r="C5959" s="36"/>
      <c r="D5959" s="36"/>
      <c r="E5959" s="36"/>
      <c r="F5959" s="36"/>
      <c r="G5959" s="36"/>
      <c r="H5959" s="36"/>
      <c r="I5959" s="36"/>
    </row>
    <row r="5960" spans="3:9">
      <c r="C5960" s="36"/>
      <c r="D5960" s="36"/>
      <c r="E5960" s="36"/>
      <c r="F5960" s="36"/>
      <c r="G5960" s="36"/>
      <c r="H5960" s="36"/>
      <c r="I5960" s="36"/>
    </row>
    <row r="5961" spans="3:9">
      <c r="C5961" s="36"/>
      <c r="D5961" s="36"/>
      <c r="E5961" s="36"/>
      <c r="F5961" s="36"/>
      <c r="G5961" s="36"/>
      <c r="H5961" s="36"/>
      <c r="I5961" s="36"/>
    </row>
    <row r="5962" spans="3:9">
      <c r="C5962" s="36"/>
      <c r="D5962" s="36"/>
      <c r="E5962" s="36"/>
      <c r="F5962" s="36"/>
      <c r="G5962" s="36"/>
      <c r="H5962" s="36"/>
      <c r="I5962" s="36"/>
    </row>
    <row r="5963" spans="3:9">
      <c r="C5963" s="36"/>
      <c r="D5963" s="36"/>
      <c r="E5963" s="36"/>
      <c r="F5963" s="36"/>
      <c r="G5963" s="36"/>
      <c r="H5963" s="36"/>
      <c r="I5963" s="36"/>
    </row>
    <row r="5964" spans="3:9">
      <c r="C5964" s="36"/>
      <c r="D5964" s="36"/>
      <c r="E5964" s="36"/>
      <c r="F5964" s="36"/>
      <c r="G5964" s="36"/>
      <c r="H5964" s="36"/>
      <c r="I5964" s="36"/>
    </row>
    <row r="5965" spans="3:9">
      <c r="C5965" s="36"/>
      <c r="D5965" s="36"/>
      <c r="E5965" s="36"/>
      <c r="F5965" s="36"/>
      <c r="G5965" s="36"/>
      <c r="H5965" s="36"/>
      <c r="I5965" s="36"/>
    </row>
    <row r="5966" spans="3:9">
      <c r="C5966" s="36"/>
      <c r="D5966" s="36"/>
      <c r="E5966" s="36"/>
      <c r="F5966" s="36"/>
      <c r="G5966" s="36"/>
      <c r="H5966" s="36"/>
      <c r="I5966" s="36"/>
    </row>
    <row r="5967" spans="3:9">
      <c r="C5967" s="36"/>
      <c r="D5967" s="36"/>
      <c r="E5967" s="36"/>
      <c r="F5967" s="36"/>
      <c r="G5967" s="36"/>
      <c r="H5967" s="36"/>
      <c r="I5967" s="36"/>
    </row>
    <row r="5968" spans="3:9">
      <c r="C5968" s="36"/>
      <c r="D5968" s="36"/>
      <c r="E5968" s="36"/>
      <c r="F5968" s="36"/>
      <c r="G5968" s="36"/>
      <c r="H5968" s="36"/>
      <c r="I5968" s="36"/>
    </row>
    <row r="5969" spans="2:9">
      <c r="B5969" s="35" t="s">
        <v>1029</v>
      </c>
      <c r="C5969" s="36"/>
      <c r="D5969" s="36"/>
      <c r="E5969" s="36"/>
      <c r="F5969" s="36"/>
      <c r="G5969" s="36"/>
      <c r="H5969" s="36"/>
      <c r="I5969" s="36"/>
    </row>
    <row r="5970" spans="3:9">
      <c r="C5970" s="36"/>
      <c r="D5970" s="36"/>
      <c r="E5970" s="36"/>
      <c r="F5970" s="36"/>
      <c r="G5970" s="36"/>
      <c r="H5970" s="36"/>
      <c r="I5970" s="36"/>
    </row>
    <row r="5971" spans="3:9">
      <c r="C5971" s="36"/>
      <c r="D5971" s="36"/>
      <c r="E5971" s="36"/>
      <c r="F5971" s="36"/>
      <c r="G5971" s="36"/>
      <c r="H5971" s="36"/>
      <c r="I5971" s="36"/>
    </row>
    <row r="5972" spans="3:9">
      <c r="C5972" s="36"/>
      <c r="D5972" s="36"/>
      <c r="E5972" s="36"/>
      <c r="F5972" s="36"/>
      <c r="G5972" s="36"/>
      <c r="H5972" s="36"/>
      <c r="I5972" s="36"/>
    </row>
    <row r="5973" spans="3:9">
      <c r="C5973" s="36"/>
      <c r="D5973" s="36"/>
      <c r="E5973" s="36"/>
      <c r="F5973" s="36"/>
      <c r="G5973" s="36"/>
      <c r="H5973" s="36"/>
      <c r="I5973" s="36"/>
    </row>
    <row r="5974" spans="3:9">
      <c r="C5974" s="36"/>
      <c r="D5974" s="36"/>
      <c r="E5974" s="36"/>
      <c r="F5974" s="36"/>
      <c r="G5974" s="36"/>
      <c r="H5974" s="36"/>
      <c r="I5974" s="36"/>
    </row>
    <row r="5975" spans="3:9">
      <c r="C5975" s="36"/>
      <c r="D5975" s="36"/>
      <c r="E5975" s="36"/>
      <c r="F5975" s="36"/>
      <c r="G5975" s="36"/>
      <c r="H5975" s="36"/>
      <c r="I5975" s="36"/>
    </row>
    <row r="5976" spans="3:9">
      <c r="C5976" s="36"/>
      <c r="D5976" s="36"/>
      <c r="E5976" s="36"/>
      <c r="F5976" s="36"/>
      <c r="G5976" s="36"/>
      <c r="H5976" s="36"/>
      <c r="I5976" s="36"/>
    </row>
    <row r="5977" spans="3:9">
      <c r="C5977" s="36"/>
      <c r="D5977" s="36"/>
      <c r="E5977" s="36"/>
      <c r="F5977" s="36"/>
      <c r="G5977" s="36"/>
      <c r="H5977" s="36"/>
      <c r="I5977" s="36"/>
    </row>
    <row r="5978" spans="3:9">
      <c r="C5978" s="36"/>
      <c r="D5978" s="36"/>
      <c r="E5978" s="36"/>
      <c r="F5978" s="36"/>
      <c r="G5978" s="36"/>
      <c r="H5978" s="36"/>
      <c r="I5978" s="36"/>
    </row>
    <row r="5979" spans="3:9">
      <c r="C5979" s="36"/>
      <c r="D5979" s="36"/>
      <c r="E5979" s="36"/>
      <c r="F5979" s="36"/>
      <c r="G5979" s="36"/>
      <c r="H5979" s="36"/>
      <c r="I5979" s="36"/>
    </row>
    <row r="5980" spans="3:9">
      <c r="C5980" s="36"/>
      <c r="D5980" s="36"/>
      <c r="E5980" s="36"/>
      <c r="F5980" s="36"/>
      <c r="G5980" s="36"/>
      <c r="H5980" s="36"/>
      <c r="I5980" s="36"/>
    </row>
    <row r="5981" spans="3:9">
      <c r="C5981" s="36"/>
      <c r="D5981" s="36"/>
      <c r="E5981" s="36"/>
      <c r="F5981" s="36"/>
      <c r="G5981" s="36"/>
      <c r="H5981" s="36"/>
      <c r="I5981" s="36"/>
    </row>
    <row r="5982" spans="2:9">
      <c r="B5982" s="35" t="s">
        <v>1034</v>
      </c>
      <c r="C5982" s="36"/>
      <c r="D5982" s="36"/>
      <c r="E5982" s="36"/>
      <c r="F5982" s="36"/>
      <c r="G5982" s="36"/>
      <c r="H5982" s="36"/>
      <c r="I5982" s="36"/>
    </row>
    <row r="5983" spans="3:9">
      <c r="C5983" s="36"/>
      <c r="D5983" s="36"/>
      <c r="E5983" s="36"/>
      <c r="F5983" s="36"/>
      <c r="G5983" s="36"/>
      <c r="H5983" s="36"/>
      <c r="I5983" s="36"/>
    </row>
    <row r="5984" spans="3:9">
      <c r="C5984" s="36"/>
      <c r="D5984" s="36"/>
      <c r="E5984" s="36"/>
      <c r="F5984" s="36"/>
      <c r="G5984" s="36"/>
      <c r="H5984" s="36"/>
      <c r="I5984" s="36"/>
    </row>
    <row r="5985" spans="3:9">
      <c r="C5985" s="36"/>
      <c r="D5985" s="36"/>
      <c r="E5985" s="36"/>
      <c r="F5985" s="36"/>
      <c r="G5985" s="36"/>
      <c r="H5985" s="36"/>
      <c r="I5985" s="36"/>
    </row>
    <row r="5986" spans="3:9">
      <c r="C5986" s="36"/>
      <c r="D5986" s="36"/>
      <c r="E5986" s="36"/>
      <c r="F5986" s="36"/>
      <c r="G5986" s="36"/>
      <c r="H5986" s="36"/>
      <c r="I5986" s="36"/>
    </row>
    <row r="5987" spans="3:9">
      <c r="C5987" s="36"/>
      <c r="D5987" s="36"/>
      <c r="E5987" s="36"/>
      <c r="F5987" s="36"/>
      <c r="G5987" s="36"/>
      <c r="H5987" s="36"/>
      <c r="I5987" s="36"/>
    </row>
    <row r="5988" spans="3:9">
      <c r="C5988" s="36"/>
      <c r="D5988" s="36"/>
      <c r="E5988" s="36"/>
      <c r="F5988" s="36"/>
      <c r="G5988" s="36"/>
      <c r="H5988" s="36"/>
      <c r="I5988" s="36"/>
    </row>
    <row r="5989" spans="3:9">
      <c r="C5989" s="36"/>
      <c r="D5989" s="36"/>
      <c r="E5989" s="36"/>
      <c r="F5989" s="36"/>
      <c r="G5989" s="36"/>
      <c r="H5989" s="36"/>
      <c r="I5989" s="36"/>
    </row>
    <row r="5990" spans="3:9">
      <c r="C5990" s="36"/>
      <c r="D5990" s="36"/>
      <c r="E5990" s="36"/>
      <c r="F5990" s="36"/>
      <c r="G5990" s="36"/>
      <c r="H5990" s="36"/>
      <c r="I5990" s="36"/>
    </row>
    <row r="5991" spans="3:9">
      <c r="C5991" s="36"/>
      <c r="D5991" s="36"/>
      <c r="E5991" s="36"/>
      <c r="F5991" s="36"/>
      <c r="G5991" s="36"/>
      <c r="H5991" s="36"/>
      <c r="I5991" s="36"/>
    </row>
    <row r="5992" spans="3:9">
      <c r="C5992" s="36"/>
      <c r="D5992" s="36"/>
      <c r="E5992" s="36"/>
      <c r="F5992" s="36"/>
      <c r="G5992" s="36"/>
      <c r="H5992" s="36"/>
      <c r="I5992" s="36"/>
    </row>
    <row r="5993" spans="3:9">
      <c r="C5993" s="36"/>
      <c r="D5993" s="36"/>
      <c r="E5993" s="36"/>
      <c r="F5993" s="36"/>
      <c r="G5993" s="36"/>
      <c r="H5993" s="36"/>
      <c r="I5993" s="36"/>
    </row>
    <row r="5994" spans="3:9">
      <c r="C5994" s="36"/>
      <c r="D5994" s="36"/>
      <c r="E5994" s="36"/>
      <c r="F5994" s="36"/>
      <c r="G5994" s="36"/>
      <c r="H5994" s="36"/>
      <c r="I5994" s="36"/>
    </row>
    <row r="5995" spans="2:9">
      <c r="B5995" s="35" t="s">
        <v>1038</v>
      </c>
      <c r="C5995" s="36"/>
      <c r="D5995" s="36"/>
      <c r="E5995" s="36"/>
      <c r="F5995" s="36"/>
      <c r="G5995" s="36"/>
      <c r="H5995" s="36"/>
      <c r="I5995" s="36"/>
    </row>
    <row r="5996" spans="3:9">
      <c r="C5996" s="36"/>
      <c r="D5996" s="36"/>
      <c r="E5996" s="36"/>
      <c r="F5996" s="36"/>
      <c r="G5996" s="36"/>
      <c r="H5996" s="36"/>
      <c r="I5996" s="36"/>
    </row>
    <row r="5997" spans="3:9">
      <c r="C5997" s="36"/>
      <c r="D5997" s="36"/>
      <c r="E5997" s="36"/>
      <c r="F5997" s="36"/>
      <c r="G5997" s="36"/>
      <c r="H5997" s="36"/>
      <c r="I5997" s="36"/>
    </row>
    <row r="5998" spans="3:9">
      <c r="C5998" s="36"/>
      <c r="D5998" s="36"/>
      <c r="E5998" s="36"/>
      <c r="F5998" s="36"/>
      <c r="G5998" s="36"/>
      <c r="H5998" s="36"/>
      <c r="I5998" s="36"/>
    </row>
    <row r="5999" spans="3:9">
      <c r="C5999" s="36"/>
      <c r="D5999" s="36"/>
      <c r="E5999" s="36"/>
      <c r="F5999" s="36"/>
      <c r="G5999" s="36"/>
      <c r="H5999" s="36"/>
      <c r="I5999" s="36"/>
    </row>
    <row r="6000" spans="3:9">
      <c r="C6000" s="36"/>
      <c r="D6000" s="36"/>
      <c r="E6000" s="36"/>
      <c r="F6000" s="36"/>
      <c r="G6000" s="36"/>
      <c r="H6000" s="36"/>
      <c r="I6000" s="36"/>
    </row>
    <row r="6001" spans="3:9">
      <c r="C6001" s="36"/>
      <c r="D6001" s="36"/>
      <c r="E6001" s="36"/>
      <c r="F6001" s="36"/>
      <c r="G6001" s="36"/>
      <c r="H6001" s="36"/>
      <c r="I6001" s="36"/>
    </row>
    <row r="6002" spans="3:9">
      <c r="C6002" s="36"/>
      <c r="D6002" s="36"/>
      <c r="E6002" s="36"/>
      <c r="F6002" s="36"/>
      <c r="G6002" s="36"/>
      <c r="H6002" s="36"/>
      <c r="I6002" s="36"/>
    </row>
    <row r="6003" spans="3:9">
      <c r="C6003" s="36"/>
      <c r="D6003" s="36"/>
      <c r="E6003" s="36"/>
      <c r="F6003" s="36"/>
      <c r="G6003" s="36"/>
      <c r="H6003" s="36"/>
      <c r="I6003" s="36"/>
    </row>
    <row r="6004" spans="3:9">
      <c r="C6004" s="36"/>
      <c r="D6004" s="36"/>
      <c r="E6004" s="36"/>
      <c r="F6004" s="36"/>
      <c r="G6004" s="36"/>
      <c r="H6004" s="36"/>
      <c r="I6004" s="36"/>
    </row>
    <row r="6005" spans="3:9">
      <c r="C6005" s="36"/>
      <c r="D6005" s="36"/>
      <c r="E6005" s="36"/>
      <c r="F6005" s="36"/>
      <c r="G6005" s="36"/>
      <c r="H6005" s="36"/>
      <c r="I6005" s="36"/>
    </row>
    <row r="6006" spans="3:9">
      <c r="C6006" s="36"/>
      <c r="D6006" s="36"/>
      <c r="E6006" s="36"/>
      <c r="F6006" s="36"/>
      <c r="G6006" s="36"/>
      <c r="H6006" s="36"/>
      <c r="I6006" s="36"/>
    </row>
    <row r="6007" spans="3:9">
      <c r="C6007" s="36"/>
      <c r="D6007" s="36"/>
      <c r="E6007" s="36"/>
      <c r="F6007" s="36"/>
      <c r="G6007" s="36"/>
      <c r="H6007" s="36"/>
      <c r="I6007" s="36"/>
    </row>
    <row r="6008" spans="2:9">
      <c r="B6008" s="35" t="s">
        <v>1042</v>
      </c>
      <c r="C6008" s="36"/>
      <c r="D6008" s="36"/>
      <c r="E6008" s="36"/>
      <c r="F6008" s="36"/>
      <c r="G6008" s="36"/>
      <c r="H6008" s="36"/>
      <c r="I6008" s="36"/>
    </row>
    <row r="6009" spans="3:9">
      <c r="C6009" s="36"/>
      <c r="D6009" s="36"/>
      <c r="E6009" s="36"/>
      <c r="F6009" s="36"/>
      <c r="G6009" s="36"/>
      <c r="H6009" s="36"/>
      <c r="I6009" s="36"/>
    </row>
    <row r="6010" spans="3:9">
      <c r="C6010" s="36"/>
      <c r="D6010" s="36"/>
      <c r="E6010" s="36"/>
      <c r="F6010" s="36"/>
      <c r="G6010" s="36"/>
      <c r="H6010" s="36"/>
      <c r="I6010" s="36"/>
    </row>
    <row r="6011" spans="3:9">
      <c r="C6011" s="36"/>
      <c r="D6011" s="36"/>
      <c r="E6011" s="36"/>
      <c r="F6011" s="36"/>
      <c r="G6011" s="36"/>
      <c r="H6011" s="36"/>
      <c r="I6011" s="36"/>
    </row>
    <row r="6012" spans="3:9">
      <c r="C6012" s="36"/>
      <c r="D6012" s="36"/>
      <c r="E6012" s="36"/>
      <c r="F6012" s="36"/>
      <c r="G6012" s="36"/>
      <c r="H6012" s="36"/>
      <c r="I6012" s="36"/>
    </row>
    <row r="6013" spans="3:9">
      <c r="C6013" s="36"/>
      <c r="D6013" s="36"/>
      <c r="E6013" s="36"/>
      <c r="F6013" s="36"/>
      <c r="G6013" s="36"/>
      <c r="H6013" s="36"/>
      <c r="I6013" s="36"/>
    </row>
    <row r="6014" spans="3:9">
      <c r="C6014" s="36"/>
      <c r="D6014" s="36"/>
      <c r="E6014" s="36"/>
      <c r="F6014" s="36"/>
      <c r="G6014" s="36"/>
      <c r="H6014" s="36"/>
      <c r="I6014" s="36"/>
    </row>
    <row r="6015" spans="3:9">
      <c r="C6015" s="36"/>
      <c r="D6015" s="36"/>
      <c r="E6015" s="36"/>
      <c r="F6015" s="36"/>
      <c r="G6015" s="36"/>
      <c r="H6015" s="36"/>
      <c r="I6015" s="36"/>
    </row>
    <row r="6016" spans="3:9">
      <c r="C6016" s="36"/>
      <c r="D6016" s="36"/>
      <c r="E6016" s="36"/>
      <c r="F6016" s="36"/>
      <c r="G6016" s="36"/>
      <c r="H6016" s="36"/>
      <c r="I6016" s="36"/>
    </row>
    <row r="6017" spans="3:9">
      <c r="C6017" s="36"/>
      <c r="D6017" s="36"/>
      <c r="E6017" s="36"/>
      <c r="F6017" s="36"/>
      <c r="G6017" s="36"/>
      <c r="H6017" s="36"/>
      <c r="I6017" s="36"/>
    </row>
    <row r="6018" spans="3:9">
      <c r="C6018" s="36"/>
      <c r="D6018" s="36"/>
      <c r="E6018" s="36"/>
      <c r="F6018" s="36"/>
      <c r="G6018" s="36"/>
      <c r="H6018" s="36"/>
      <c r="I6018" s="36"/>
    </row>
    <row r="6019" spans="3:9">
      <c r="C6019" s="36"/>
      <c r="D6019" s="36"/>
      <c r="E6019" s="36"/>
      <c r="F6019" s="36"/>
      <c r="G6019" s="36"/>
      <c r="H6019" s="36"/>
      <c r="I6019" s="36"/>
    </row>
    <row r="6020" spans="3:9">
      <c r="C6020" s="36"/>
      <c r="D6020" s="36"/>
      <c r="E6020" s="36"/>
      <c r="F6020" s="36"/>
      <c r="G6020" s="36"/>
      <c r="H6020" s="36"/>
      <c r="I6020" s="36"/>
    </row>
    <row r="6021" spans="2:9">
      <c r="B6021" s="35" t="s">
        <v>1046</v>
      </c>
      <c r="C6021" s="36"/>
      <c r="D6021" s="36"/>
      <c r="E6021" s="36"/>
      <c r="F6021" s="36"/>
      <c r="G6021" s="36"/>
      <c r="H6021" s="36"/>
      <c r="I6021" s="36"/>
    </row>
    <row r="6022" spans="3:9">
      <c r="C6022" s="36"/>
      <c r="D6022" s="36"/>
      <c r="E6022" s="36"/>
      <c r="F6022" s="36"/>
      <c r="G6022" s="36"/>
      <c r="H6022" s="36"/>
      <c r="I6022" s="36"/>
    </row>
    <row r="6023" spans="3:9">
      <c r="C6023" s="36"/>
      <c r="D6023" s="36"/>
      <c r="E6023" s="36"/>
      <c r="F6023" s="36"/>
      <c r="G6023" s="36"/>
      <c r="H6023" s="36"/>
      <c r="I6023" s="36"/>
    </row>
    <row r="6024" spans="3:9">
      <c r="C6024" s="36"/>
      <c r="D6024" s="36"/>
      <c r="E6024" s="36"/>
      <c r="F6024" s="36"/>
      <c r="G6024" s="36"/>
      <c r="H6024" s="36"/>
      <c r="I6024" s="36"/>
    </row>
    <row r="6025" spans="3:9">
      <c r="C6025" s="36"/>
      <c r="D6025" s="36"/>
      <c r="E6025" s="36"/>
      <c r="F6025" s="36"/>
      <c r="G6025" s="36"/>
      <c r="H6025" s="36"/>
      <c r="I6025" s="36"/>
    </row>
    <row r="6026" spans="3:9">
      <c r="C6026" s="36"/>
      <c r="D6026" s="36"/>
      <c r="E6026" s="36"/>
      <c r="F6026" s="36"/>
      <c r="G6026" s="36"/>
      <c r="H6026" s="36"/>
      <c r="I6026" s="36"/>
    </row>
    <row r="6027" spans="3:9">
      <c r="C6027" s="36"/>
      <c r="D6027" s="36"/>
      <c r="E6027" s="36"/>
      <c r="F6027" s="36"/>
      <c r="G6027" s="36"/>
      <c r="H6027" s="36"/>
      <c r="I6027" s="36"/>
    </row>
    <row r="6028" spans="3:9">
      <c r="C6028" s="36"/>
      <c r="D6028" s="36"/>
      <c r="E6028" s="36"/>
      <c r="F6028" s="36"/>
      <c r="G6028" s="36"/>
      <c r="H6028" s="36"/>
      <c r="I6028" s="36"/>
    </row>
    <row r="6029" spans="3:9">
      <c r="C6029" s="36"/>
      <c r="D6029" s="36"/>
      <c r="E6029" s="36"/>
      <c r="F6029" s="36"/>
      <c r="G6029" s="36"/>
      <c r="H6029" s="36"/>
      <c r="I6029" s="36"/>
    </row>
    <row r="6030" spans="3:9">
      <c r="C6030" s="36"/>
      <c r="D6030" s="36"/>
      <c r="E6030" s="36"/>
      <c r="F6030" s="36"/>
      <c r="G6030" s="36"/>
      <c r="H6030" s="36"/>
      <c r="I6030" s="36"/>
    </row>
    <row r="6031" spans="3:9">
      <c r="C6031" s="36"/>
      <c r="D6031" s="36"/>
      <c r="E6031" s="36"/>
      <c r="F6031" s="36"/>
      <c r="G6031" s="36"/>
      <c r="H6031" s="36"/>
      <c r="I6031" s="36"/>
    </row>
    <row r="6032" spans="3:9">
      <c r="C6032" s="36"/>
      <c r="D6032" s="36"/>
      <c r="E6032" s="36"/>
      <c r="F6032" s="36"/>
      <c r="G6032" s="36"/>
      <c r="H6032" s="36"/>
      <c r="I6032" s="36"/>
    </row>
    <row r="6033" spans="3:9">
      <c r="C6033" s="36"/>
      <c r="D6033" s="36"/>
      <c r="E6033" s="36"/>
      <c r="F6033" s="36"/>
      <c r="G6033" s="36"/>
      <c r="H6033" s="36"/>
      <c r="I6033" s="36"/>
    </row>
    <row r="6034" spans="2:9">
      <c r="B6034" s="35" t="s">
        <v>1051</v>
      </c>
      <c r="C6034" s="36"/>
      <c r="D6034" s="36"/>
      <c r="E6034" s="36"/>
      <c r="F6034" s="36"/>
      <c r="G6034" s="36"/>
      <c r="H6034" s="36"/>
      <c r="I6034" s="36"/>
    </row>
    <row r="6035" spans="3:9">
      <c r="C6035" s="36"/>
      <c r="D6035" s="36"/>
      <c r="E6035" s="36"/>
      <c r="F6035" s="36"/>
      <c r="G6035" s="36"/>
      <c r="H6035" s="36"/>
      <c r="I6035" s="36"/>
    </row>
    <row r="6036" spans="3:9">
      <c r="C6036" s="36"/>
      <c r="D6036" s="36"/>
      <c r="E6036" s="36"/>
      <c r="F6036" s="36"/>
      <c r="G6036" s="36"/>
      <c r="H6036" s="36"/>
      <c r="I6036" s="36"/>
    </row>
    <row r="6037" spans="3:9">
      <c r="C6037" s="36"/>
      <c r="D6037" s="36"/>
      <c r="E6037" s="36"/>
      <c r="F6037" s="36"/>
      <c r="G6037" s="36"/>
      <c r="H6037" s="36"/>
      <c r="I6037" s="36"/>
    </row>
    <row r="6038" spans="3:9">
      <c r="C6038" s="36"/>
      <c r="D6038" s="36"/>
      <c r="E6038" s="36"/>
      <c r="F6038" s="36"/>
      <c r="G6038" s="36"/>
      <c r="H6038" s="36"/>
      <c r="I6038" s="36"/>
    </row>
    <row r="6039" spans="3:9">
      <c r="C6039" s="36"/>
      <c r="D6039" s="36"/>
      <c r="E6039" s="36"/>
      <c r="F6039" s="36"/>
      <c r="G6039" s="36"/>
      <c r="H6039" s="36"/>
      <c r="I6039" s="36"/>
    </row>
    <row r="6040" spans="3:9">
      <c r="C6040" s="36"/>
      <c r="D6040" s="36"/>
      <c r="E6040" s="36"/>
      <c r="F6040" s="36"/>
      <c r="G6040" s="36"/>
      <c r="H6040" s="36"/>
      <c r="I6040" s="36"/>
    </row>
    <row r="6041" spans="3:9">
      <c r="C6041" s="36"/>
      <c r="D6041" s="36"/>
      <c r="E6041" s="36"/>
      <c r="F6041" s="36"/>
      <c r="G6041" s="36"/>
      <c r="H6041" s="36"/>
      <c r="I6041" s="36"/>
    </row>
    <row r="6042" spans="3:9">
      <c r="C6042" s="36"/>
      <c r="D6042" s="36"/>
      <c r="E6042" s="36"/>
      <c r="F6042" s="36"/>
      <c r="G6042" s="36"/>
      <c r="H6042" s="36"/>
      <c r="I6042" s="36"/>
    </row>
    <row r="6043" spans="3:9">
      <c r="C6043" s="36"/>
      <c r="D6043" s="36"/>
      <c r="E6043" s="36"/>
      <c r="F6043" s="36"/>
      <c r="G6043" s="36"/>
      <c r="H6043" s="36"/>
      <c r="I6043" s="36"/>
    </row>
    <row r="6044" spans="3:9">
      <c r="C6044" s="36"/>
      <c r="D6044" s="36"/>
      <c r="E6044" s="36"/>
      <c r="F6044" s="36"/>
      <c r="G6044" s="36"/>
      <c r="H6044" s="36"/>
      <c r="I6044" s="36"/>
    </row>
    <row r="6045" spans="3:9">
      <c r="C6045" s="36"/>
      <c r="D6045" s="36"/>
      <c r="E6045" s="36"/>
      <c r="F6045" s="36"/>
      <c r="G6045" s="36"/>
      <c r="H6045" s="36"/>
      <c r="I6045" s="36"/>
    </row>
    <row r="6046" spans="3:9">
      <c r="C6046" s="36"/>
      <c r="D6046" s="36"/>
      <c r="E6046" s="36"/>
      <c r="F6046" s="36"/>
      <c r="G6046" s="36"/>
      <c r="H6046" s="36"/>
      <c r="I6046" s="36"/>
    </row>
    <row r="6047" spans="2:9">
      <c r="B6047" s="35" t="s">
        <v>1055</v>
      </c>
      <c r="C6047" s="36"/>
      <c r="D6047" s="36"/>
      <c r="E6047" s="36"/>
      <c r="F6047" s="36"/>
      <c r="G6047" s="36"/>
      <c r="H6047" s="36"/>
      <c r="I6047" s="36"/>
    </row>
    <row r="6048" spans="3:9">
      <c r="C6048" s="36"/>
      <c r="D6048" s="36"/>
      <c r="E6048" s="36"/>
      <c r="F6048" s="36"/>
      <c r="G6048" s="36"/>
      <c r="H6048" s="36"/>
      <c r="I6048" s="36"/>
    </row>
    <row r="6049" spans="3:9">
      <c r="C6049" s="36"/>
      <c r="D6049" s="36"/>
      <c r="E6049" s="36"/>
      <c r="F6049" s="36"/>
      <c r="G6049" s="36"/>
      <c r="H6049" s="36"/>
      <c r="I6049" s="36"/>
    </row>
    <row r="6050" spans="3:9">
      <c r="C6050" s="36"/>
      <c r="D6050" s="36"/>
      <c r="E6050" s="36"/>
      <c r="F6050" s="36"/>
      <c r="G6050" s="36"/>
      <c r="H6050" s="36"/>
      <c r="I6050" s="36"/>
    </row>
    <row r="6051" spans="3:9">
      <c r="C6051" s="36"/>
      <c r="D6051" s="36"/>
      <c r="E6051" s="36"/>
      <c r="F6051" s="36"/>
      <c r="G6051" s="36"/>
      <c r="H6051" s="36"/>
      <c r="I6051" s="36"/>
    </row>
    <row r="6052" spans="3:9">
      <c r="C6052" s="36"/>
      <c r="D6052" s="36"/>
      <c r="E6052" s="36"/>
      <c r="F6052" s="36"/>
      <c r="G6052" s="36"/>
      <c r="H6052" s="36"/>
      <c r="I6052" s="36"/>
    </row>
    <row r="6053" spans="3:9">
      <c r="C6053" s="36"/>
      <c r="D6053" s="36"/>
      <c r="E6053" s="36"/>
      <c r="F6053" s="36"/>
      <c r="G6053" s="36"/>
      <c r="H6053" s="36"/>
      <c r="I6053" s="36"/>
    </row>
    <row r="6054" spans="3:9">
      <c r="C6054" s="36"/>
      <c r="D6054" s="36"/>
      <c r="E6054" s="36"/>
      <c r="F6054" s="36"/>
      <c r="G6054" s="36"/>
      <c r="H6054" s="36"/>
      <c r="I6054" s="36"/>
    </row>
    <row r="6055" spans="3:9">
      <c r="C6055" s="36"/>
      <c r="D6055" s="36"/>
      <c r="E6055" s="36"/>
      <c r="F6055" s="36"/>
      <c r="G6055" s="36"/>
      <c r="H6055" s="36"/>
      <c r="I6055" s="36"/>
    </row>
    <row r="6056" spans="3:9">
      <c r="C6056" s="36"/>
      <c r="D6056" s="36"/>
      <c r="E6056" s="36"/>
      <c r="F6056" s="36"/>
      <c r="G6056" s="36"/>
      <c r="H6056" s="36"/>
      <c r="I6056" s="36"/>
    </row>
    <row r="6057" spans="3:9">
      <c r="C6057" s="36"/>
      <c r="D6057" s="36"/>
      <c r="E6057" s="36"/>
      <c r="F6057" s="36"/>
      <c r="G6057" s="36"/>
      <c r="H6057" s="36"/>
      <c r="I6057" s="36"/>
    </row>
    <row r="6058" spans="3:9">
      <c r="C6058" s="36"/>
      <c r="D6058" s="36"/>
      <c r="E6058" s="36"/>
      <c r="F6058" s="36"/>
      <c r="G6058" s="36"/>
      <c r="H6058" s="36"/>
      <c r="I6058" s="36"/>
    </row>
    <row r="6059" spans="3:9">
      <c r="C6059" s="36"/>
      <c r="D6059" s="36"/>
      <c r="E6059" s="36"/>
      <c r="F6059" s="36"/>
      <c r="G6059" s="36"/>
      <c r="H6059" s="36"/>
      <c r="I6059" s="36"/>
    </row>
    <row r="6060" spans="2:9">
      <c r="B6060" s="35" t="s">
        <v>2363</v>
      </c>
      <c r="C6060" s="36"/>
      <c r="D6060" s="36"/>
      <c r="E6060" s="36"/>
      <c r="F6060" s="36"/>
      <c r="G6060" s="36"/>
      <c r="H6060" s="36"/>
      <c r="I6060" s="36"/>
    </row>
    <row r="6061" spans="3:9">
      <c r="C6061" s="36"/>
      <c r="D6061" s="36"/>
      <c r="E6061" s="36"/>
      <c r="F6061" s="36"/>
      <c r="G6061" s="36"/>
      <c r="H6061" s="36"/>
      <c r="I6061" s="36"/>
    </row>
    <row r="6062" spans="3:9">
      <c r="C6062" s="36"/>
      <c r="D6062" s="36"/>
      <c r="E6062" s="36"/>
      <c r="F6062" s="36"/>
      <c r="G6062" s="36"/>
      <c r="H6062" s="36"/>
      <c r="I6062" s="36"/>
    </row>
    <row r="6063" spans="3:9">
      <c r="C6063" s="36"/>
      <c r="D6063" s="36"/>
      <c r="E6063" s="36"/>
      <c r="F6063" s="36"/>
      <c r="G6063" s="36"/>
      <c r="H6063" s="36"/>
      <c r="I6063" s="36"/>
    </row>
    <row r="6064" spans="3:9">
      <c r="C6064" s="36"/>
      <c r="D6064" s="36"/>
      <c r="E6064" s="36"/>
      <c r="F6064" s="36"/>
      <c r="G6064" s="36"/>
      <c r="H6064" s="36"/>
      <c r="I6064" s="36"/>
    </row>
    <row r="6065" spans="3:9">
      <c r="C6065" s="36"/>
      <c r="D6065" s="36"/>
      <c r="E6065" s="36"/>
      <c r="F6065" s="36"/>
      <c r="G6065" s="36"/>
      <c r="H6065" s="36"/>
      <c r="I6065" s="36"/>
    </row>
    <row r="6066" spans="3:9">
      <c r="C6066" s="36"/>
      <c r="D6066" s="36"/>
      <c r="E6066" s="36"/>
      <c r="F6066" s="36"/>
      <c r="G6066" s="36"/>
      <c r="H6066" s="36"/>
      <c r="I6066" s="36"/>
    </row>
    <row r="6067" spans="3:9">
      <c r="C6067" s="36"/>
      <c r="D6067" s="36"/>
      <c r="E6067" s="36"/>
      <c r="F6067" s="36"/>
      <c r="G6067" s="36"/>
      <c r="H6067" s="36"/>
      <c r="I6067" s="36"/>
    </row>
    <row r="6068" spans="3:9">
      <c r="C6068" s="36"/>
      <c r="D6068" s="36"/>
      <c r="E6068" s="36"/>
      <c r="F6068" s="36"/>
      <c r="G6068" s="36"/>
      <c r="H6068" s="36"/>
      <c r="I6068" s="36"/>
    </row>
    <row r="6069" spans="3:9">
      <c r="C6069" s="36"/>
      <c r="D6069" s="36"/>
      <c r="E6069" s="36"/>
      <c r="F6069" s="36"/>
      <c r="G6069" s="36"/>
      <c r="H6069" s="36"/>
      <c r="I6069" s="36"/>
    </row>
    <row r="6070" spans="3:9">
      <c r="C6070" s="36"/>
      <c r="D6070" s="36"/>
      <c r="E6070" s="36"/>
      <c r="F6070" s="36"/>
      <c r="G6070" s="36"/>
      <c r="H6070" s="36"/>
      <c r="I6070" s="36"/>
    </row>
  </sheetData>
  <mergeCells count="504">
    <mergeCell ref="C5400:I5410"/>
    <mergeCell ref="C5520:I5530"/>
    <mergeCell ref="C5532:I5542"/>
    <mergeCell ref="C5544:I5554"/>
    <mergeCell ref="C5556:I5566"/>
    <mergeCell ref="C5568:I5578"/>
    <mergeCell ref="C5580:I5590"/>
    <mergeCell ref="C5592:I5602"/>
    <mergeCell ref="C5604:I5614"/>
    <mergeCell ref="C5616:I5626"/>
    <mergeCell ref="C5412:I5422"/>
    <mergeCell ref="C5424:I5434"/>
    <mergeCell ref="C5436:I5446"/>
    <mergeCell ref="C5448:I5458"/>
    <mergeCell ref="C5460:I5470"/>
    <mergeCell ref="C5472:I5482"/>
    <mergeCell ref="C5484:I5494"/>
    <mergeCell ref="C5496:I5506"/>
    <mergeCell ref="C5508:I5518"/>
    <mergeCell ref="C5293:I5303"/>
    <mergeCell ref="C5305:I5315"/>
    <mergeCell ref="C5317:I5327"/>
    <mergeCell ref="C5329:I5339"/>
    <mergeCell ref="C5341:I5351"/>
    <mergeCell ref="C5353:I5363"/>
    <mergeCell ref="C5365:I5375"/>
    <mergeCell ref="C5377:I5387"/>
    <mergeCell ref="C5389:I5399"/>
    <mergeCell ref="C5185:I5195"/>
    <mergeCell ref="C5197:I5207"/>
    <mergeCell ref="C5209:I5219"/>
    <mergeCell ref="C5221:I5231"/>
    <mergeCell ref="C5233:I5243"/>
    <mergeCell ref="C5245:I5255"/>
    <mergeCell ref="C5257:I5267"/>
    <mergeCell ref="C5269:I5279"/>
    <mergeCell ref="C5281:I5291"/>
    <mergeCell ref="C5077:I5087"/>
    <mergeCell ref="C5089:I5099"/>
    <mergeCell ref="C5101:I5111"/>
    <mergeCell ref="C5113:I5123"/>
    <mergeCell ref="C5125:I5135"/>
    <mergeCell ref="C5137:I5147"/>
    <mergeCell ref="C5149:I5159"/>
    <mergeCell ref="C5161:I5171"/>
    <mergeCell ref="C5173:I5183"/>
    <mergeCell ref="C4969:I4979"/>
    <mergeCell ref="C4981:I4991"/>
    <mergeCell ref="C4993:I5003"/>
    <mergeCell ref="C5005:I5015"/>
    <mergeCell ref="C5017:I5027"/>
    <mergeCell ref="C5029:I5039"/>
    <mergeCell ref="C5041:I5051"/>
    <mergeCell ref="C5053:I5063"/>
    <mergeCell ref="C5065:I5075"/>
    <mergeCell ref="C4861:I4871"/>
    <mergeCell ref="C4873:I4883"/>
    <mergeCell ref="C4885:I4895"/>
    <mergeCell ref="C4897:I4907"/>
    <mergeCell ref="C4909:I4919"/>
    <mergeCell ref="C4921:I4931"/>
    <mergeCell ref="C4933:I4943"/>
    <mergeCell ref="C4945:I4955"/>
    <mergeCell ref="C4957:I4967"/>
    <mergeCell ref="C4753:I4763"/>
    <mergeCell ref="C4765:I4775"/>
    <mergeCell ref="C4777:I4787"/>
    <mergeCell ref="C4789:I4799"/>
    <mergeCell ref="C4801:I4811"/>
    <mergeCell ref="C4813:I4823"/>
    <mergeCell ref="C4825:I4835"/>
    <mergeCell ref="C4837:I4847"/>
    <mergeCell ref="C4849:I4859"/>
    <mergeCell ref="C4645:I4655"/>
    <mergeCell ref="C4657:I4667"/>
    <mergeCell ref="C4669:I4679"/>
    <mergeCell ref="C4681:I4691"/>
    <mergeCell ref="C4693:I4703"/>
    <mergeCell ref="C4705:I4715"/>
    <mergeCell ref="C4717:I4727"/>
    <mergeCell ref="C4729:I4739"/>
    <mergeCell ref="C4741:I4751"/>
    <mergeCell ref="C4537:I4547"/>
    <mergeCell ref="C4549:I4559"/>
    <mergeCell ref="C4561:I4571"/>
    <mergeCell ref="C4573:I4583"/>
    <mergeCell ref="C4585:I4595"/>
    <mergeCell ref="C4597:I4607"/>
    <mergeCell ref="C4609:I4619"/>
    <mergeCell ref="C4621:I4631"/>
    <mergeCell ref="C4633:I4643"/>
    <mergeCell ref="C4429:I4439"/>
    <mergeCell ref="C4441:I4451"/>
    <mergeCell ref="C4453:I4463"/>
    <mergeCell ref="C4465:I4475"/>
    <mergeCell ref="C4477:I4487"/>
    <mergeCell ref="C4489:I4499"/>
    <mergeCell ref="C4501:I4511"/>
    <mergeCell ref="C4513:I4523"/>
    <mergeCell ref="C4525:I4535"/>
    <mergeCell ref="C4321:I4331"/>
    <mergeCell ref="C4333:I4343"/>
    <mergeCell ref="C4345:I4355"/>
    <mergeCell ref="C4357:I4367"/>
    <mergeCell ref="C4369:I4379"/>
    <mergeCell ref="C4381:I4391"/>
    <mergeCell ref="C4393:I4403"/>
    <mergeCell ref="C4405:I4415"/>
    <mergeCell ref="C4417:I4427"/>
    <mergeCell ref="C4213:I4223"/>
    <mergeCell ref="C4225:I4235"/>
    <mergeCell ref="C4237:I4247"/>
    <mergeCell ref="C4249:I4259"/>
    <mergeCell ref="C4261:I4271"/>
    <mergeCell ref="C4273:I4283"/>
    <mergeCell ref="C4285:I4295"/>
    <mergeCell ref="C4297:I4307"/>
    <mergeCell ref="C4309:I4319"/>
    <mergeCell ref="C4105:I4115"/>
    <mergeCell ref="C4117:I4127"/>
    <mergeCell ref="C4129:I4139"/>
    <mergeCell ref="C4141:I4151"/>
    <mergeCell ref="C4153:I4163"/>
    <mergeCell ref="C4165:I4175"/>
    <mergeCell ref="C4177:I4187"/>
    <mergeCell ref="C4189:I4199"/>
    <mergeCell ref="C4201:I4211"/>
    <mergeCell ref="C3997:I4007"/>
    <mergeCell ref="C4009:I4019"/>
    <mergeCell ref="C4021:I4031"/>
    <mergeCell ref="C4033:I4043"/>
    <mergeCell ref="C4045:I4055"/>
    <mergeCell ref="C4057:I4067"/>
    <mergeCell ref="C4069:I4079"/>
    <mergeCell ref="C4081:I4091"/>
    <mergeCell ref="C4093:I4103"/>
    <mergeCell ref="C3889:I3899"/>
    <mergeCell ref="C3901:I3911"/>
    <mergeCell ref="C3913:I3923"/>
    <mergeCell ref="C3925:I3935"/>
    <mergeCell ref="C3937:I3947"/>
    <mergeCell ref="C3949:I3959"/>
    <mergeCell ref="C3961:I3971"/>
    <mergeCell ref="C3973:I3983"/>
    <mergeCell ref="C3985:I3995"/>
    <mergeCell ref="C3781:I3791"/>
    <mergeCell ref="C3793:I3803"/>
    <mergeCell ref="C3805:I3815"/>
    <mergeCell ref="C3817:I3827"/>
    <mergeCell ref="C3829:I3839"/>
    <mergeCell ref="C3841:I3851"/>
    <mergeCell ref="C3853:I3863"/>
    <mergeCell ref="C3865:I3875"/>
    <mergeCell ref="C3877:I3887"/>
    <mergeCell ref="C3673:I3683"/>
    <mergeCell ref="C3685:I3695"/>
    <mergeCell ref="C3697:I3707"/>
    <mergeCell ref="C3709:I3719"/>
    <mergeCell ref="C3721:I3731"/>
    <mergeCell ref="C3733:I3743"/>
    <mergeCell ref="C3745:I3755"/>
    <mergeCell ref="C3757:I3767"/>
    <mergeCell ref="C3769:I3779"/>
    <mergeCell ref="C3565:I3575"/>
    <mergeCell ref="C3577:I3587"/>
    <mergeCell ref="C3589:I3599"/>
    <mergeCell ref="C3601:I3611"/>
    <mergeCell ref="C3613:I3623"/>
    <mergeCell ref="C3625:I3635"/>
    <mergeCell ref="C3637:I3647"/>
    <mergeCell ref="C3649:I3659"/>
    <mergeCell ref="C3661:I3671"/>
    <mergeCell ref="C3457:I3467"/>
    <mergeCell ref="C3469:I3479"/>
    <mergeCell ref="C3481:I3491"/>
    <mergeCell ref="C3493:I3503"/>
    <mergeCell ref="C3505:I3515"/>
    <mergeCell ref="C3517:I3527"/>
    <mergeCell ref="C3529:I3539"/>
    <mergeCell ref="C3541:I3551"/>
    <mergeCell ref="C3553:I3563"/>
    <mergeCell ref="C3349:I3359"/>
    <mergeCell ref="C3361:I3371"/>
    <mergeCell ref="C3373:I3383"/>
    <mergeCell ref="C3385:I3395"/>
    <mergeCell ref="C3397:I3407"/>
    <mergeCell ref="C3409:I3419"/>
    <mergeCell ref="C3421:I3431"/>
    <mergeCell ref="C3433:I3443"/>
    <mergeCell ref="C3445:I3455"/>
    <mergeCell ref="C3241:I3251"/>
    <mergeCell ref="C3253:I3263"/>
    <mergeCell ref="C3265:I3275"/>
    <mergeCell ref="C3277:I3287"/>
    <mergeCell ref="C3289:I3299"/>
    <mergeCell ref="C3301:I3311"/>
    <mergeCell ref="C3313:I3323"/>
    <mergeCell ref="C3325:I3335"/>
    <mergeCell ref="C3337:I3347"/>
    <mergeCell ref="C3133:I3143"/>
    <mergeCell ref="C3145:I3155"/>
    <mergeCell ref="C3157:I3167"/>
    <mergeCell ref="C3169:I3179"/>
    <mergeCell ref="C3181:I3191"/>
    <mergeCell ref="C3193:I3203"/>
    <mergeCell ref="C3205:I3215"/>
    <mergeCell ref="C3217:I3227"/>
    <mergeCell ref="C3229:I3239"/>
    <mergeCell ref="C3025:I3035"/>
    <mergeCell ref="C3037:I3047"/>
    <mergeCell ref="C3049:I3059"/>
    <mergeCell ref="C3061:I3071"/>
    <mergeCell ref="C3073:I3083"/>
    <mergeCell ref="C3085:I3095"/>
    <mergeCell ref="C3097:I3107"/>
    <mergeCell ref="C3109:I3119"/>
    <mergeCell ref="C3121:I3131"/>
    <mergeCell ref="C2918:I2928"/>
    <mergeCell ref="C2930:I2940"/>
    <mergeCell ref="C2942:I2952"/>
    <mergeCell ref="C2954:I2964"/>
    <mergeCell ref="C2966:I2976"/>
    <mergeCell ref="C2978:I2988"/>
    <mergeCell ref="C2990:I3000"/>
    <mergeCell ref="C3002:I3012"/>
    <mergeCell ref="C3013:I3023"/>
    <mergeCell ref="C2810:I2820"/>
    <mergeCell ref="C2822:I2832"/>
    <mergeCell ref="C2834:I2844"/>
    <mergeCell ref="C2846:I2856"/>
    <mergeCell ref="C2858:I2868"/>
    <mergeCell ref="C2870:I2880"/>
    <mergeCell ref="C2882:I2892"/>
    <mergeCell ref="C2894:I2904"/>
    <mergeCell ref="C2906:I2916"/>
    <mergeCell ref="C2702:I2712"/>
    <mergeCell ref="C2714:I2724"/>
    <mergeCell ref="C2726:I2736"/>
    <mergeCell ref="C2738:I2748"/>
    <mergeCell ref="C2750:I2760"/>
    <mergeCell ref="C2762:I2772"/>
    <mergeCell ref="C2774:I2784"/>
    <mergeCell ref="C2786:I2796"/>
    <mergeCell ref="C2798:I2808"/>
    <mergeCell ref="C2594:I2604"/>
    <mergeCell ref="C2606:I2616"/>
    <mergeCell ref="C2618:I2628"/>
    <mergeCell ref="C2630:I2640"/>
    <mergeCell ref="C2642:I2652"/>
    <mergeCell ref="C2654:I2664"/>
    <mergeCell ref="C2666:I2676"/>
    <mergeCell ref="C2678:I2688"/>
    <mergeCell ref="C2690:I2700"/>
    <mergeCell ref="C3:I13"/>
    <mergeCell ref="C15:I25"/>
    <mergeCell ref="C27:I37"/>
    <mergeCell ref="C39:I49"/>
    <mergeCell ref="C51:I61"/>
    <mergeCell ref="C63:I73"/>
    <mergeCell ref="C75:I85"/>
    <mergeCell ref="C87:I97"/>
    <mergeCell ref="C99:I109"/>
    <mergeCell ref="C111:I121"/>
    <mergeCell ref="C123:I133"/>
    <mergeCell ref="C135:I145"/>
    <mergeCell ref="C147:I157"/>
    <mergeCell ref="C159:I169"/>
    <mergeCell ref="C171:I181"/>
    <mergeCell ref="C183:I193"/>
    <mergeCell ref="C195:I205"/>
    <mergeCell ref="C207:I217"/>
    <mergeCell ref="C219:I229"/>
    <mergeCell ref="C231:I241"/>
    <mergeCell ref="C243:I253"/>
    <mergeCell ref="C255:I265"/>
    <mergeCell ref="C267:I277"/>
    <mergeCell ref="C279:I289"/>
    <mergeCell ref="C291:I301"/>
    <mergeCell ref="C303:I313"/>
    <mergeCell ref="C315:I325"/>
    <mergeCell ref="C327:I337"/>
    <mergeCell ref="C339:I349"/>
    <mergeCell ref="C351:I361"/>
    <mergeCell ref="C363:I373"/>
    <mergeCell ref="C375:I385"/>
    <mergeCell ref="C387:I397"/>
    <mergeCell ref="C399:I409"/>
    <mergeCell ref="C411:I421"/>
    <mergeCell ref="C423:I433"/>
    <mergeCell ref="C435:I445"/>
    <mergeCell ref="C447:I457"/>
    <mergeCell ref="C459:I469"/>
    <mergeCell ref="C471:I481"/>
    <mergeCell ref="C483:I493"/>
    <mergeCell ref="C495:I505"/>
    <mergeCell ref="C507:I517"/>
    <mergeCell ref="C519:I529"/>
    <mergeCell ref="C531:I541"/>
    <mergeCell ref="C543:I553"/>
    <mergeCell ref="C555:I565"/>
    <mergeCell ref="C567:I577"/>
    <mergeCell ref="C579:I589"/>
    <mergeCell ref="C591:I601"/>
    <mergeCell ref="C603:I613"/>
    <mergeCell ref="C615:I625"/>
    <mergeCell ref="C627:I637"/>
    <mergeCell ref="C639:I649"/>
    <mergeCell ref="C651:I661"/>
    <mergeCell ref="C663:I673"/>
    <mergeCell ref="C675:I685"/>
    <mergeCell ref="C687:I697"/>
    <mergeCell ref="C699:I709"/>
    <mergeCell ref="C711:I721"/>
    <mergeCell ref="C723:I733"/>
    <mergeCell ref="C735:I745"/>
    <mergeCell ref="C747:I757"/>
    <mergeCell ref="C759:I769"/>
    <mergeCell ref="C771:I781"/>
    <mergeCell ref="C783:I793"/>
    <mergeCell ref="C795:I805"/>
    <mergeCell ref="C807:I817"/>
    <mergeCell ref="C819:I829"/>
    <mergeCell ref="C831:I841"/>
    <mergeCell ref="C843:I853"/>
    <mergeCell ref="C855:I865"/>
    <mergeCell ref="C867:I877"/>
    <mergeCell ref="C879:I889"/>
    <mergeCell ref="C891:I901"/>
    <mergeCell ref="C903:I913"/>
    <mergeCell ref="C915:I925"/>
    <mergeCell ref="C927:I937"/>
    <mergeCell ref="C939:I949"/>
    <mergeCell ref="C951:I961"/>
    <mergeCell ref="C963:I973"/>
    <mergeCell ref="C975:I985"/>
    <mergeCell ref="C987:I997"/>
    <mergeCell ref="C999:I1009"/>
    <mergeCell ref="C1011:I1021"/>
    <mergeCell ref="C1023:I1033"/>
    <mergeCell ref="C1035:I1045"/>
    <mergeCell ref="C1047:I1057"/>
    <mergeCell ref="C1059:I1069"/>
    <mergeCell ref="C1071:I1081"/>
    <mergeCell ref="C1083:I1093"/>
    <mergeCell ref="C1095:I1105"/>
    <mergeCell ref="C1107:I1117"/>
    <mergeCell ref="C1119:I1129"/>
    <mergeCell ref="C1131:I1141"/>
    <mergeCell ref="C1143:I1153"/>
    <mergeCell ref="C1155:I1165"/>
    <mergeCell ref="C1167:I1177"/>
    <mergeCell ref="C1179:I1189"/>
    <mergeCell ref="C1191:I1201"/>
    <mergeCell ref="C1203:I1213"/>
    <mergeCell ref="C1215:I1225"/>
    <mergeCell ref="C1227:I1237"/>
    <mergeCell ref="C1239:I1249"/>
    <mergeCell ref="C1251:I1261"/>
    <mergeCell ref="C1263:I1273"/>
    <mergeCell ref="C1275:I1285"/>
    <mergeCell ref="C1287:I1297"/>
    <mergeCell ref="C1299:I1309"/>
    <mergeCell ref="C1311:I1321"/>
    <mergeCell ref="C1323:I1333"/>
    <mergeCell ref="C1335:I1345"/>
    <mergeCell ref="C1347:I1357"/>
    <mergeCell ref="C1359:I1369"/>
    <mergeCell ref="C1371:I1381"/>
    <mergeCell ref="C1383:I1393"/>
    <mergeCell ref="C1395:I1405"/>
    <mergeCell ref="C1407:I1417"/>
    <mergeCell ref="C1419:I1429"/>
    <mergeCell ref="C1431:I1441"/>
    <mergeCell ref="C1443:I1453"/>
    <mergeCell ref="C1455:I1465"/>
    <mergeCell ref="C1467:I1477"/>
    <mergeCell ref="C1479:I1489"/>
    <mergeCell ref="C1491:I1501"/>
    <mergeCell ref="C1503:I1513"/>
    <mergeCell ref="C1515:I1525"/>
    <mergeCell ref="C1527:I1537"/>
    <mergeCell ref="C1539:I1549"/>
    <mergeCell ref="C1551:I1561"/>
    <mergeCell ref="C1563:I1573"/>
    <mergeCell ref="C1575:I1585"/>
    <mergeCell ref="C1587:I1597"/>
    <mergeCell ref="C1599:I1609"/>
    <mergeCell ref="C1611:I1621"/>
    <mergeCell ref="C1623:I1633"/>
    <mergeCell ref="C1635:I1645"/>
    <mergeCell ref="C1647:I1657"/>
    <mergeCell ref="C1659:I1669"/>
    <mergeCell ref="C1671:I1681"/>
    <mergeCell ref="C1683:I1693"/>
    <mergeCell ref="C1695:I1705"/>
    <mergeCell ref="C1707:I1717"/>
    <mergeCell ref="C1719:I1729"/>
    <mergeCell ref="C1731:I1741"/>
    <mergeCell ref="C1743:I1753"/>
    <mergeCell ref="C1755:I1765"/>
    <mergeCell ref="C1767:I1777"/>
    <mergeCell ref="C1779:I1789"/>
    <mergeCell ref="C1791:I1801"/>
    <mergeCell ref="C1803:I1813"/>
    <mergeCell ref="C1815:I1825"/>
    <mergeCell ref="C1827:I1837"/>
    <mergeCell ref="C1839:I1849"/>
    <mergeCell ref="C1851:I1861"/>
    <mergeCell ref="C1863:I1873"/>
    <mergeCell ref="C1875:I1885"/>
    <mergeCell ref="C1887:I1897"/>
    <mergeCell ref="C1899:I1909"/>
    <mergeCell ref="C1911:I1921"/>
    <mergeCell ref="C1923:I1933"/>
    <mergeCell ref="C1935:I1945"/>
    <mergeCell ref="C1947:I1957"/>
    <mergeCell ref="C1959:I1969"/>
    <mergeCell ref="C1971:I1981"/>
    <mergeCell ref="C1983:I1993"/>
    <mergeCell ref="C1995:I2005"/>
    <mergeCell ref="C2007:I2017"/>
    <mergeCell ref="C2019:I2029"/>
    <mergeCell ref="C2031:I2041"/>
    <mergeCell ref="C2043:I2053"/>
    <mergeCell ref="C2055:I2065"/>
    <mergeCell ref="C2067:I2077"/>
    <mergeCell ref="C2079:I2089"/>
    <mergeCell ref="C2091:I2101"/>
    <mergeCell ref="C2103:I2113"/>
    <mergeCell ref="C2115:I2125"/>
    <mergeCell ref="C2138:I2148"/>
    <mergeCell ref="C2150:I2160"/>
    <mergeCell ref="C2162:I2172"/>
    <mergeCell ref="C2354:I2364"/>
    <mergeCell ref="C2366:I2376"/>
    <mergeCell ref="C2378:I2388"/>
    <mergeCell ref="C2174:I2184"/>
    <mergeCell ref="C2186:I2196"/>
    <mergeCell ref="C2198:I2208"/>
    <mergeCell ref="C2210:I2220"/>
    <mergeCell ref="C2222:I2232"/>
    <mergeCell ref="C2234:I2244"/>
    <mergeCell ref="C2246:I2256"/>
    <mergeCell ref="C2258:I2268"/>
    <mergeCell ref="C2270:I2280"/>
    <mergeCell ref="C2498:I2508"/>
    <mergeCell ref="C2510:I2520"/>
    <mergeCell ref="C2522:I2532"/>
    <mergeCell ref="C2534:I2544"/>
    <mergeCell ref="C2546:I2556"/>
    <mergeCell ref="C2558:I2568"/>
    <mergeCell ref="C2570:I2580"/>
    <mergeCell ref="C2127:I2136"/>
    <mergeCell ref="C2582:I2592"/>
    <mergeCell ref="C2390:I2400"/>
    <mergeCell ref="C2402:I2412"/>
    <mergeCell ref="C2414:I2424"/>
    <mergeCell ref="C2426:I2436"/>
    <mergeCell ref="C2438:I2448"/>
    <mergeCell ref="C2450:I2460"/>
    <mergeCell ref="C2462:I2472"/>
    <mergeCell ref="C2474:I2484"/>
    <mergeCell ref="C2486:I2496"/>
    <mergeCell ref="C2282:I2292"/>
    <mergeCell ref="C2294:I2304"/>
    <mergeCell ref="C2306:I2316"/>
    <mergeCell ref="C2318:I2328"/>
    <mergeCell ref="C2330:I2340"/>
    <mergeCell ref="C2342:I2352"/>
    <mergeCell ref="C5628:I5638"/>
    <mergeCell ref="C5640:I5650"/>
    <mergeCell ref="C5652:I5662"/>
    <mergeCell ref="C5664:I5674"/>
    <mergeCell ref="C5676:I5686"/>
    <mergeCell ref="C5689:I5699"/>
    <mergeCell ref="C5702:I5712"/>
    <mergeCell ref="C5714:I5724"/>
    <mergeCell ref="C5726:I5736"/>
    <mergeCell ref="C5738:I5748"/>
    <mergeCell ref="C5750:I5760"/>
    <mergeCell ref="C5762:I5772"/>
    <mergeCell ref="C5774:I5784"/>
    <mergeCell ref="C5786:I5796"/>
    <mergeCell ref="C5799:I5809"/>
    <mergeCell ref="C5813:I5823"/>
    <mergeCell ref="C5826:I5836"/>
    <mergeCell ref="C5839:I5849"/>
    <mergeCell ref="C5852:I5862"/>
    <mergeCell ref="C5865:I5875"/>
    <mergeCell ref="C6008:I6018"/>
    <mergeCell ref="C6021:I6031"/>
    <mergeCell ref="C6034:I6044"/>
    <mergeCell ref="C5878:I5888"/>
    <mergeCell ref="C5891:I5901"/>
    <mergeCell ref="C5904:I5914"/>
    <mergeCell ref="C6047:I6057"/>
    <mergeCell ref="C5917:I5927"/>
    <mergeCell ref="C6060:I6070"/>
    <mergeCell ref="C5930:I5940"/>
    <mergeCell ref="C5943:I5953"/>
    <mergeCell ref="C5956:I5966"/>
    <mergeCell ref="C5969:I5979"/>
    <mergeCell ref="C5982:I5992"/>
    <mergeCell ref="C5995:I6005"/>
  </mergeCells>
  <pageMargins left="0.7" right="0.7" top="0.75" bottom="0.75" header="0.3" footer="0.3"/>
  <pageSetup paperSize="9" orientation="portrait"/>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61"/>
  <sheetViews>
    <sheetView topLeftCell="A10" workbookViewId="0">
      <selection activeCell="D51" sqref="D51"/>
    </sheetView>
  </sheetViews>
  <sheetFormatPr defaultColWidth="9.02654867256637" defaultRowHeight="13.5" outlineLevelCol="5"/>
  <cols>
    <col min="1" max="1" width="11.2212389380531" customWidth="1"/>
    <col min="2" max="2" width="14.212389380531" style="1" customWidth="1"/>
    <col min="3" max="3" width="14.5398230088496" customWidth="1"/>
    <col min="4" max="4" width="15.5309734513274" customWidth="1"/>
    <col min="5" max="5" width="69.9646017699115" style="2" customWidth="1"/>
    <col min="6" max="6" width="23.4336283185841" customWidth="1"/>
  </cols>
  <sheetData>
    <row r="1" ht="14.25" spans="1:6">
      <c r="A1" s="3" t="s">
        <v>2364</v>
      </c>
      <c r="B1" s="4" t="s">
        <v>2365</v>
      </c>
      <c r="C1" s="5" t="s">
        <v>2366</v>
      </c>
      <c r="D1" s="5" t="s">
        <v>2367</v>
      </c>
      <c r="E1" s="6" t="s">
        <v>2368</v>
      </c>
      <c r="F1" s="7" t="s">
        <v>2369</v>
      </c>
    </row>
    <row r="2" ht="25" customHeight="1" spans="1:6">
      <c r="A2" s="8" t="s">
        <v>2370</v>
      </c>
      <c r="B2" s="9" t="s">
        <v>2371</v>
      </c>
      <c r="C2" s="9" t="s">
        <v>2371</v>
      </c>
      <c r="D2" s="10">
        <v>123456</v>
      </c>
      <c r="E2" s="11" t="s">
        <v>2372</v>
      </c>
      <c r="F2" s="12" t="s">
        <v>2373</v>
      </c>
    </row>
    <row r="3" ht="25" customHeight="1" spans="1:6">
      <c r="A3" s="8" t="s">
        <v>2374</v>
      </c>
      <c r="B3" s="9" t="s">
        <v>2375</v>
      </c>
      <c r="C3" s="9" t="s">
        <v>2375</v>
      </c>
      <c r="D3" s="10">
        <v>123456</v>
      </c>
      <c r="E3" s="11" t="s">
        <v>2376</v>
      </c>
      <c r="F3" s="12" t="s">
        <v>2377</v>
      </c>
    </row>
    <row r="4" ht="25" customHeight="1" spans="1:6">
      <c r="A4" s="8" t="s">
        <v>2378</v>
      </c>
      <c r="B4" s="9">
        <v>100077343</v>
      </c>
      <c r="C4" s="9">
        <v>100077343</v>
      </c>
      <c r="D4" s="10">
        <v>123456</v>
      </c>
      <c r="E4" s="11" t="s">
        <v>2379</v>
      </c>
      <c r="F4" s="13" t="s">
        <v>2380</v>
      </c>
    </row>
    <row r="5" ht="25" customHeight="1" spans="1:6">
      <c r="A5" s="8" t="s">
        <v>2381</v>
      </c>
      <c r="B5" s="9">
        <v>100005747</v>
      </c>
      <c r="C5" s="9">
        <v>100005747</v>
      </c>
      <c r="D5" s="10">
        <v>123456</v>
      </c>
      <c r="E5" s="11" t="s">
        <v>2382</v>
      </c>
      <c r="F5" s="13" t="s">
        <v>2383</v>
      </c>
    </row>
    <row r="6" ht="25" customHeight="1" spans="1:6">
      <c r="A6" s="8" t="s">
        <v>2384</v>
      </c>
      <c r="B6" s="9">
        <v>100196109</v>
      </c>
      <c r="C6" s="9">
        <v>100196109</v>
      </c>
      <c r="D6" s="10">
        <v>123456</v>
      </c>
      <c r="E6" s="11" t="s">
        <v>2385</v>
      </c>
      <c r="F6" s="13" t="s">
        <v>2386</v>
      </c>
    </row>
    <row r="7" ht="25" customHeight="1" spans="1:6">
      <c r="A7" s="8" t="s">
        <v>2387</v>
      </c>
      <c r="B7" s="9">
        <v>100121341</v>
      </c>
      <c r="C7" s="9">
        <v>100121341</v>
      </c>
      <c r="D7" s="10">
        <v>123456</v>
      </c>
      <c r="E7" s="11" t="s">
        <v>2385</v>
      </c>
      <c r="F7" s="13" t="s">
        <v>2388</v>
      </c>
    </row>
    <row r="8" ht="25" customHeight="1" spans="1:6">
      <c r="A8" s="8" t="s">
        <v>2389</v>
      </c>
      <c r="B8" s="9">
        <v>1032</v>
      </c>
      <c r="C8" s="9">
        <v>1032</v>
      </c>
      <c r="D8" s="10">
        <v>123456</v>
      </c>
      <c r="E8" s="11" t="s">
        <v>2390</v>
      </c>
      <c r="F8" s="13" t="s">
        <v>2391</v>
      </c>
    </row>
    <row r="9" ht="25" customHeight="1" spans="1:6">
      <c r="A9" s="8" t="s">
        <v>2392</v>
      </c>
      <c r="B9" s="9">
        <v>1034</v>
      </c>
      <c r="C9" s="9">
        <v>1034</v>
      </c>
      <c r="D9" s="10">
        <v>123456</v>
      </c>
      <c r="E9" s="11" t="s">
        <v>2393</v>
      </c>
      <c r="F9" s="13" t="s">
        <v>2394</v>
      </c>
    </row>
    <row r="10" ht="25" customHeight="1" spans="1:6">
      <c r="A10" s="8" t="s">
        <v>2395</v>
      </c>
      <c r="B10" s="9">
        <v>1035</v>
      </c>
      <c r="C10" s="9">
        <v>1035</v>
      </c>
      <c r="D10" s="10">
        <v>123456</v>
      </c>
      <c r="E10" s="11" t="s">
        <v>2393</v>
      </c>
      <c r="F10" s="13" t="s">
        <v>2396</v>
      </c>
    </row>
    <row r="11" ht="25" customHeight="1" spans="1:6">
      <c r="A11" s="8" t="s">
        <v>2397</v>
      </c>
      <c r="B11" s="9" t="s">
        <v>2398</v>
      </c>
      <c r="C11" s="9" t="s">
        <v>2398</v>
      </c>
      <c r="D11" s="10">
        <v>123456</v>
      </c>
      <c r="E11" s="11" t="s">
        <v>2399</v>
      </c>
      <c r="F11" s="13" t="s">
        <v>2400</v>
      </c>
    </row>
    <row r="12" ht="25" customHeight="1" spans="1:6">
      <c r="A12" s="8" t="s">
        <v>2401</v>
      </c>
      <c r="B12" s="9" t="s">
        <v>2402</v>
      </c>
      <c r="C12" s="9" t="s">
        <v>2402</v>
      </c>
      <c r="D12" s="10">
        <v>123456</v>
      </c>
      <c r="E12" s="11" t="s">
        <v>2403</v>
      </c>
      <c r="F12" s="13" t="s">
        <v>2377</v>
      </c>
    </row>
    <row r="13" ht="25" customHeight="1" spans="1:6">
      <c r="A13" s="8" t="s">
        <v>2404</v>
      </c>
      <c r="B13" s="9">
        <v>100057495</v>
      </c>
      <c r="C13" s="9">
        <v>100057495</v>
      </c>
      <c r="D13" s="10">
        <v>123456</v>
      </c>
      <c r="E13" s="11" t="s">
        <v>2405</v>
      </c>
      <c r="F13" s="13" t="s">
        <v>2406</v>
      </c>
    </row>
    <row r="14" ht="25" customHeight="1" spans="1:6">
      <c r="A14" s="8" t="s">
        <v>2407</v>
      </c>
      <c r="B14" s="9">
        <v>100108691</v>
      </c>
      <c r="C14" s="9">
        <v>100108691</v>
      </c>
      <c r="D14" s="10">
        <v>123456</v>
      </c>
      <c r="E14" s="11" t="s">
        <v>2408</v>
      </c>
      <c r="F14" s="13" t="s">
        <v>2388</v>
      </c>
    </row>
    <row r="15" ht="25" customHeight="1" spans="1:6">
      <c r="A15" s="8" t="s">
        <v>2409</v>
      </c>
      <c r="B15" s="9">
        <v>100184833</v>
      </c>
      <c r="C15" s="9">
        <v>100184833</v>
      </c>
      <c r="D15" s="10">
        <v>123456</v>
      </c>
      <c r="E15" s="11" t="s">
        <v>2410</v>
      </c>
      <c r="F15" s="13" t="s">
        <v>2386</v>
      </c>
    </row>
    <row r="16" ht="25" customHeight="1" spans="1:6">
      <c r="A16" s="8" t="s">
        <v>2411</v>
      </c>
      <c r="B16" s="9">
        <v>100120507</v>
      </c>
      <c r="C16" s="9">
        <v>100120507</v>
      </c>
      <c r="D16" s="10">
        <v>123456</v>
      </c>
      <c r="E16" s="11" t="s">
        <v>2412</v>
      </c>
      <c r="F16" s="13" t="s">
        <v>2413</v>
      </c>
    </row>
    <row r="17" ht="25" customHeight="1" spans="1:6">
      <c r="A17" s="8" t="s">
        <v>2414</v>
      </c>
      <c r="B17" s="9" t="s">
        <v>2415</v>
      </c>
      <c r="C17" s="9" t="s">
        <v>2415</v>
      </c>
      <c r="D17" s="10">
        <v>123456</v>
      </c>
      <c r="E17" s="11" t="s">
        <v>2416</v>
      </c>
      <c r="F17" s="14" t="s">
        <v>2417</v>
      </c>
    </row>
    <row r="18" ht="25" customHeight="1" spans="1:6">
      <c r="A18" s="15" t="s">
        <v>2418</v>
      </c>
      <c r="B18" s="9">
        <v>100151214</v>
      </c>
      <c r="C18" s="9">
        <v>100151214</v>
      </c>
      <c r="D18" s="10">
        <v>123456</v>
      </c>
      <c r="E18" s="11" t="s">
        <v>2419</v>
      </c>
      <c r="F18" s="13" t="s">
        <v>2420</v>
      </c>
    </row>
    <row r="19" ht="25" customHeight="1" spans="1:6">
      <c r="A19" s="8" t="s">
        <v>2421</v>
      </c>
      <c r="B19" s="9">
        <v>100196099</v>
      </c>
      <c r="C19" s="9">
        <v>100196099</v>
      </c>
      <c r="D19" s="10">
        <v>123456</v>
      </c>
      <c r="E19" s="11" t="s">
        <v>2419</v>
      </c>
      <c r="F19" s="13" t="s">
        <v>2422</v>
      </c>
    </row>
    <row r="20" ht="25" customHeight="1" spans="1:6">
      <c r="A20" s="8" t="s">
        <v>2423</v>
      </c>
      <c r="B20" s="9">
        <v>100186394</v>
      </c>
      <c r="C20" s="9">
        <v>100186394</v>
      </c>
      <c r="D20" s="10">
        <v>123456</v>
      </c>
      <c r="E20" s="11" t="s">
        <v>2424</v>
      </c>
      <c r="F20" s="13" t="s">
        <v>2425</v>
      </c>
    </row>
    <row r="21" ht="25" customHeight="1" spans="1:6">
      <c r="A21" s="8" t="s">
        <v>2426</v>
      </c>
      <c r="B21" s="9" t="s">
        <v>2427</v>
      </c>
      <c r="C21" s="9" t="s">
        <v>2427</v>
      </c>
      <c r="D21" s="10">
        <v>123456</v>
      </c>
      <c r="E21" s="11" t="s">
        <v>2428</v>
      </c>
      <c r="F21" s="13" t="s">
        <v>2429</v>
      </c>
    </row>
    <row r="22" ht="25" customHeight="1" spans="1:6">
      <c r="A22" s="8" t="s">
        <v>2430</v>
      </c>
      <c r="B22" s="9">
        <v>100016361</v>
      </c>
      <c r="C22" s="9">
        <v>100016361</v>
      </c>
      <c r="D22" s="10">
        <v>123456</v>
      </c>
      <c r="E22" s="11" t="s">
        <v>2431</v>
      </c>
      <c r="F22" s="13" t="s">
        <v>2413</v>
      </c>
    </row>
    <row r="23" ht="25" customHeight="1" spans="1:6">
      <c r="A23" s="8" t="s">
        <v>2432</v>
      </c>
      <c r="B23" s="9" t="s">
        <v>2433</v>
      </c>
      <c r="C23" s="9" t="s">
        <v>2433</v>
      </c>
      <c r="D23" s="10">
        <v>123456</v>
      </c>
      <c r="E23" s="11" t="s">
        <v>2434</v>
      </c>
      <c r="F23" s="13" t="s">
        <v>2435</v>
      </c>
    </row>
    <row r="24" ht="25" customHeight="1" spans="1:6">
      <c r="A24" s="8" t="s">
        <v>2436</v>
      </c>
      <c r="B24" s="9" t="s">
        <v>2437</v>
      </c>
      <c r="C24" s="9" t="s">
        <v>2437</v>
      </c>
      <c r="D24" s="10">
        <v>123456</v>
      </c>
      <c r="E24" s="11" t="s">
        <v>2438</v>
      </c>
      <c r="F24" s="13" t="s">
        <v>2439</v>
      </c>
    </row>
    <row r="25" ht="25" customHeight="1" spans="1:6">
      <c r="A25" s="8" t="s">
        <v>2440</v>
      </c>
      <c r="B25" s="9">
        <v>100001920</v>
      </c>
      <c r="C25" s="9">
        <v>100001920</v>
      </c>
      <c r="D25" s="10">
        <v>123456</v>
      </c>
      <c r="E25" s="11" t="s">
        <v>2441</v>
      </c>
      <c r="F25" s="13" t="s">
        <v>2425</v>
      </c>
    </row>
    <row r="26" ht="25" customHeight="1" spans="1:6">
      <c r="A26" s="8" t="s">
        <v>2442</v>
      </c>
      <c r="B26" s="9">
        <v>100011706</v>
      </c>
      <c r="C26" s="9">
        <v>100011706</v>
      </c>
      <c r="D26" s="10">
        <v>123456</v>
      </c>
      <c r="E26" s="11" t="s">
        <v>2443</v>
      </c>
      <c r="F26" s="13" t="s">
        <v>2444</v>
      </c>
    </row>
    <row r="27" ht="25" customHeight="1" spans="1:6">
      <c r="A27" s="8" t="s">
        <v>2445</v>
      </c>
      <c r="B27" s="9">
        <v>100000949</v>
      </c>
      <c r="C27" s="9">
        <v>100000949</v>
      </c>
      <c r="D27" s="10">
        <v>123456</v>
      </c>
      <c r="E27" s="11" t="s">
        <v>2446</v>
      </c>
      <c r="F27" s="13" t="s">
        <v>2444</v>
      </c>
    </row>
    <row r="28" ht="25" customHeight="1" spans="1:6">
      <c r="A28" s="8" t="s">
        <v>2447</v>
      </c>
      <c r="B28" s="9" t="s">
        <v>2448</v>
      </c>
      <c r="C28" s="9" t="s">
        <v>2448</v>
      </c>
      <c r="D28" s="10">
        <v>123456</v>
      </c>
      <c r="E28" s="11" t="s">
        <v>2449</v>
      </c>
      <c r="F28" s="13" t="s">
        <v>2400</v>
      </c>
    </row>
    <row r="29" ht="25" customHeight="1" spans="1:6">
      <c r="A29" s="8" t="s">
        <v>2450</v>
      </c>
      <c r="B29" s="9">
        <v>100062822</v>
      </c>
      <c r="C29" s="9">
        <v>100062822</v>
      </c>
      <c r="D29" s="10">
        <v>123456</v>
      </c>
      <c r="E29" s="11" t="s">
        <v>2451</v>
      </c>
      <c r="F29" s="13" t="s">
        <v>2425</v>
      </c>
    </row>
    <row r="30" ht="25" customHeight="1" spans="1:6">
      <c r="A30" s="8" t="s">
        <v>2452</v>
      </c>
      <c r="B30" s="9" t="s">
        <v>2453</v>
      </c>
      <c r="C30" s="9" t="s">
        <v>2453</v>
      </c>
      <c r="D30" s="10">
        <v>123456</v>
      </c>
      <c r="E30" s="11" t="s">
        <v>2416</v>
      </c>
      <c r="F30" s="13" t="s">
        <v>2417</v>
      </c>
    </row>
    <row r="31" ht="25" customHeight="1" spans="1:6">
      <c r="A31" s="8" t="s">
        <v>2454</v>
      </c>
      <c r="B31" s="9">
        <v>100155233</v>
      </c>
      <c r="C31" s="9">
        <v>100155233</v>
      </c>
      <c r="D31" s="10">
        <v>123456</v>
      </c>
      <c r="E31" s="11" t="s">
        <v>2455</v>
      </c>
      <c r="F31" s="13" t="s">
        <v>2386</v>
      </c>
    </row>
    <row r="32" ht="25" customHeight="1" spans="1:6">
      <c r="A32" s="8" t="s">
        <v>2456</v>
      </c>
      <c r="B32" s="9">
        <v>1018</v>
      </c>
      <c r="C32" s="9">
        <v>1018</v>
      </c>
      <c r="D32" s="10">
        <v>123456</v>
      </c>
      <c r="E32" s="11" t="s">
        <v>2457</v>
      </c>
      <c r="F32" s="13" t="s">
        <v>2458</v>
      </c>
    </row>
    <row r="33" ht="25" customHeight="1" spans="1:6">
      <c r="A33" s="8" t="s">
        <v>2459</v>
      </c>
      <c r="B33" s="9">
        <v>100196062</v>
      </c>
      <c r="C33" s="9">
        <v>100196062</v>
      </c>
      <c r="D33" s="10">
        <v>123456</v>
      </c>
      <c r="E33" s="11" t="s">
        <v>2460</v>
      </c>
      <c r="F33" s="13" t="s">
        <v>2461</v>
      </c>
    </row>
    <row r="34" ht="25" customHeight="1" spans="1:6">
      <c r="A34" s="8" t="s">
        <v>2462</v>
      </c>
      <c r="B34" s="9">
        <v>100142645</v>
      </c>
      <c r="C34" s="9">
        <v>100142645</v>
      </c>
      <c r="D34" s="10">
        <v>123456</v>
      </c>
      <c r="E34" s="11" t="s">
        <v>2460</v>
      </c>
      <c r="F34" s="13" t="s">
        <v>2388</v>
      </c>
    </row>
    <row r="35" ht="25" customHeight="1" spans="1:6">
      <c r="A35" s="8" t="s">
        <v>2463</v>
      </c>
      <c r="B35" s="9" t="s">
        <v>2464</v>
      </c>
      <c r="C35" s="9" t="s">
        <v>2464</v>
      </c>
      <c r="D35" s="10">
        <v>123456</v>
      </c>
      <c r="E35" s="11" t="s">
        <v>2465</v>
      </c>
      <c r="F35" s="13" t="s">
        <v>2429</v>
      </c>
    </row>
    <row r="36" ht="25" customHeight="1" spans="1:6">
      <c r="A36" s="16" t="s">
        <v>2466</v>
      </c>
      <c r="B36" s="17">
        <v>1068</v>
      </c>
      <c r="C36" s="17">
        <v>1068</v>
      </c>
      <c r="D36" s="10">
        <v>123456</v>
      </c>
      <c r="E36" s="18" t="s">
        <v>2467</v>
      </c>
      <c r="F36" s="19" t="s">
        <v>2468</v>
      </c>
    </row>
    <row r="37" ht="25" customHeight="1" spans="1:6">
      <c r="A37" s="16" t="s">
        <v>2469</v>
      </c>
      <c r="B37" s="17">
        <v>100196070</v>
      </c>
      <c r="C37" s="17">
        <v>100196070</v>
      </c>
      <c r="D37" s="20">
        <v>123456</v>
      </c>
      <c r="E37" s="18" t="s">
        <v>2460</v>
      </c>
      <c r="F37" s="19" t="s">
        <v>2461</v>
      </c>
    </row>
    <row r="38" ht="25" customHeight="1" spans="1:6">
      <c r="A38" s="21" t="s">
        <v>2470</v>
      </c>
      <c r="B38" s="22">
        <v>100000322</v>
      </c>
      <c r="C38" s="22">
        <v>100000322</v>
      </c>
      <c r="D38" s="20">
        <v>123456</v>
      </c>
      <c r="E38" s="23" t="s">
        <v>2471</v>
      </c>
      <c r="F38" s="24" t="s">
        <v>2425</v>
      </c>
    </row>
    <row r="39" ht="14.25"/>
    <row r="40" spans="1:5">
      <c r="A40" s="25" t="s">
        <v>2472</v>
      </c>
      <c r="B40" s="26"/>
      <c r="C40" s="26"/>
      <c r="D40" s="26"/>
      <c r="E40" s="27"/>
    </row>
    <row r="41" ht="15.75" spans="1:5">
      <c r="A41" s="28" t="s">
        <v>2473</v>
      </c>
      <c r="B41" s="29" t="s">
        <v>2474</v>
      </c>
      <c r="C41" s="30" t="s">
        <v>2475</v>
      </c>
      <c r="D41" s="28" t="s">
        <v>2476</v>
      </c>
      <c r="E41" s="28" t="s">
        <v>2477</v>
      </c>
    </row>
    <row r="42" spans="1:5">
      <c r="A42" s="31" t="s">
        <v>2436</v>
      </c>
      <c r="B42" s="9">
        <v>18666998696</v>
      </c>
      <c r="C42" s="10">
        <v>170263</v>
      </c>
      <c r="D42" s="31" t="s">
        <v>2437</v>
      </c>
      <c r="E42" s="31" t="s">
        <v>2478</v>
      </c>
    </row>
    <row r="43" spans="1:5">
      <c r="A43" s="31" t="s">
        <v>2374</v>
      </c>
      <c r="B43" s="9">
        <v>13926902613</v>
      </c>
      <c r="C43" s="10" t="s">
        <v>2479</v>
      </c>
      <c r="D43" s="31" t="s">
        <v>2375</v>
      </c>
      <c r="E43" s="31" t="s">
        <v>2480</v>
      </c>
    </row>
    <row r="44" spans="1:5">
      <c r="A44" s="31" t="s">
        <v>2401</v>
      </c>
      <c r="B44" s="9">
        <v>13128520713</v>
      </c>
      <c r="C44" s="10">
        <v>170263</v>
      </c>
      <c r="D44" s="31" t="s">
        <v>2402</v>
      </c>
      <c r="E44" s="31" t="s">
        <v>2481</v>
      </c>
    </row>
    <row r="45" spans="1:5">
      <c r="A45" s="31" t="s">
        <v>2432</v>
      </c>
      <c r="B45" s="9">
        <v>15015915340</v>
      </c>
      <c r="C45" s="10" t="s">
        <v>2479</v>
      </c>
      <c r="D45" s="31" t="s">
        <v>2433</v>
      </c>
      <c r="E45" s="31" t="s">
        <v>2482</v>
      </c>
    </row>
    <row r="46" spans="1:5">
      <c r="A46" s="31" t="s">
        <v>2426</v>
      </c>
      <c r="B46" s="9">
        <v>13326678345</v>
      </c>
      <c r="C46" s="10" t="s">
        <v>2479</v>
      </c>
      <c r="D46" s="31" t="s">
        <v>2427</v>
      </c>
      <c r="E46" s="31" t="s">
        <v>2483</v>
      </c>
    </row>
    <row r="47" spans="1:5">
      <c r="A47" s="31" t="s">
        <v>2463</v>
      </c>
      <c r="B47" s="9">
        <v>18898480525</v>
      </c>
      <c r="C47" s="10" t="s">
        <v>2479</v>
      </c>
      <c r="D47" s="31" t="s">
        <v>2464</v>
      </c>
      <c r="E47" s="31" t="s">
        <v>2484</v>
      </c>
    </row>
    <row r="48" spans="1:5">
      <c r="A48" s="31" t="s">
        <v>2485</v>
      </c>
      <c r="B48" s="9">
        <v>13246877893</v>
      </c>
      <c r="C48" s="10">
        <v>170261</v>
      </c>
      <c r="D48" s="31" t="s">
        <v>2486</v>
      </c>
      <c r="E48" s="31" t="s">
        <v>2487</v>
      </c>
    </row>
    <row r="49" spans="1:5">
      <c r="A49" s="31" t="s">
        <v>2447</v>
      </c>
      <c r="B49" s="9">
        <v>13192260892</v>
      </c>
      <c r="C49" s="10">
        <v>170261</v>
      </c>
      <c r="D49" s="31" t="s">
        <v>2448</v>
      </c>
      <c r="E49" s="31" t="s">
        <v>2488</v>
      </c>
    </row>
    <row r="50" spans="1:5">
      <c r="A50" s="31" t="s">
        <v>2489</v>
      </c>
      <c r="B50" s="9">
        <v>13326692994</v>
      </c>
      <c r="C50" s="10">
        <v>170261</v>
      </c>
      <c r="D50" s="31" t="s">
        <v>2490</v>
      </c>
      <c r="E50" s="31" t="s">
        <v>2491</v>
      </c>
    </row>
    <row r="51" spans="1:5">
      <c r="A51" s="31" t="s">
        <v>2370</v>
      </c>
      <c r="B51" s="9">
        <v>13128551561</v>
      </c>
      <c r="C51" s="10">
        <v>170261</v>
      </c>
      <c r="D51" s="31" t="s">
        <v>2371</v>
      </c>
      <c r="E51" s="31" t="s">
        <v>2492</v>
      </c>
    </row>
    <row r="52" spans="1:5">
      <c r="A52" s="31" t="s">
        <v>2493</v>
      </c>
      <c r="B52" s="9">
        <v>13709693571</v>
      </c>
      <c r="C52" s="10" t="s">
        <v>2494</v>
      </c>
      <c r="D52" s="31" t="s">
        <v>2495</v>
      </c>
      <c r="E52" s="31" t="s">
        <v>2496</v>
      </c>
    </row>
    <row r="53" spans="1:5">
      <c r="A53" s="31" t="s">
        <v>2397</v>
      </c>
      <c r="B53" s="9">
        <v>13697718007</v>
      </c>
      <c r="C53" s="10" t="s">
        <v>2497</v>
      </c>
      <c r="D53" s="31" t="s">
        <v>2398</v>
      </c>
      <c r="E53" s="31" t="s">
        <v>2498</v>
      </c>
    </row>
    <row r="54" spans="1:5">
      <c r="A54" s="31" t="s">
        <v>2499</v>
      </c>
      <c r="B54" s="32">
        <v>15916227254</v>
      </c>
      <c r="C54" s="10" t="s">
        <v>2500</v>
      </c>
      <c r="D54" s="31" t="s">
        <v>2501</v>
      </c>
      <c r="E54" s="31" t="s">
        <v>2502</v>
      </c>
    </row>
    <row r="55" spans="1:5">
      <c r="A55" s="31" t="s">
        <v>2414</v>
      </c>
      <c r="B55" s="32">
        <v>13824134992</v>
      </c>
      <c r="C55" s="10" t="s">
        <v>2503</v>
      </c>
      <c r="D55" s="31" t="s">
        <v>2415</v>
      </c>
      <c r="E55" s="31" t="s">
        <v>2504</v>
      </c>
    </row>
    <row r="56" spans="1:5">
      <c r="A56" s="31" t="s">
        <v>2452</v>
      </c>
      <c r="B56" s="32">
        <v>13500246832</v>
      </c>
      <c r="C56" s="10" t="s">
        <v>2505</v>
      </c>
      <c r="D56" s="31" t="s">
        <v>2506</v>
      </c>
      <c r="E56" s="31" t="s">
        <v>2504</v>
      </c>
    </row>
    <row r="57" spans="1:5">
      <c r="A57" s="31" t="s">
        <v>2507</v>
      </c>
      <c r="B57" s="32">
        <v>13928006168</v>
      </c>
      <c r="C57" s="10" t="s">
        <v>2508</v>
      </c>
      <c r="D57" s="31" t="s">
        <v>2509</v>
      </c>
      <c r="E57" s="31" t="s">
        <v>2510</v>
      </c>
    </row>
    <row r="58" spans="1:5">
      <c r="A58" s="31" t="s">
        <v>2511</v>
      </c>
      <c r="B58" s="32">
        <v>13543077731</v>
      </c>
      <c r="C58" s="10" t="s">
        <v>2512</v>
      </c>
      <c r="D58" s="31" t="s">
        <v>2513</v>
      </c>
      <c r="E58" s="31" t="s">
        <v>2514</v>
      </c>
    </row>
    <row r="59" spans="1:5">
      <c r="A59" s="31" t="s">
        <v>2515</v>
      </c>
      <c r="B59" s="32">
        <v>18666993317</v>
      </c>
      <c r="C59" s="10">
        <v>180263</v>
      </c>
      <c r="D59" s="31" t="s">
        <v>2516</v>
      </c>
      <c r="E59" s="31" t="s">
        <v>2514</v>
      </c>
    </row>
    <row r="60" spans="1:5">
      <c r="A60" s="33" t="s">
        <v>2517</v>
      </c>
      <c r="B60" s="33"/>
      <c r="C60" s="33"/>
      <c r="D60" s="33"/>
      <c r="E60" s="33"/>
    </row>
    <row r="61" spans="1:5">
      <c r="A61" s="34" t="s">
        <v>2466</v>
      </c>
      <c r="B61" s="10">
        <v>1068</v>
      </c>
      <c r="C61" s="10">
        <v>123456</v>
      </c>
      <c r="D61" s="10">
        <v>1068</v>
      </c>
      <c r="E61" s="11" t="s">
        <v>2518</v>
      </c>
    </row>
  </sheetData>
  <mergeCells count="2">
    <mergeCell ref="A40:E40"/>
    <mergeCell ref="A60:E60"/>
  </mergeCells>
  <pageMargins left="0.75" right="0.75" top="1" bottom="1" header="0.5" footer="0.5"/>
  <pageSetup paperSize="9" orientation="portrait"/>
  <headerFooter/>
  <legacyDrawing r:id="rId2"/>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21"/>
  <sheetViews>
    <sheetView zoomScale="70" zoomScaleNormal="70" topLeftCell="A13" workbookViewId="0">
      <selection activeCell="H18" sqref="H18"/>
    </sheetView>
  </sheetViews>
  <sheetFormatPr defaultColWidth="9.02654867256637" defaultRowHeight="13.5"/>
  <cols>
    <col min="2" max="2" width="13.0973451327434" customWidth="1"/>
    <col min="3" max="3" width="14.6106194690265" customWidth="1"/>
    <col min="4" max="4" width="17.0176991150442" customWidth="1"/>
    <col min="5" max="5" width="24.0176991150442" customWidth="1"/>
    <col min="6" max="6" width="19.1946902654867" customWidth="1"/>
    <col min="7" max="7" width="29.7699115044248" customWidth="1"/>
    <col min="8" max="8" width="15.3628318584071" customWidth="1"/>
    <col min="9" max="9" width="34.6106194690265" customWidth="1"/>
  </cols>
  <sheetData>
    <row r="1" ht="23.2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276</v>
      </c>
      <c r="B3" s="51"/>
      <c r="C3" s="74" t="s">
        <v>1267</v>
      </c>
      <c r="D3" s="74" t="s">
        <v>1259</v>
      </c>
      <c r="E3" s="69" t="s">
        <v>1268</v>
      </c>
      <c r="F3" s="44" t="s">
        <v>1269</v>
      </c>
      <c r="G3" s="69" t="s">
        <v>1270</v>
      </c>
      <c r="H3" s="69" t="s">
        <v>1245</v>
      </c>
      <c r="I3" s="69" t="s">
        <v>1271</v>
      </c>
      <c r="J3" s="38" t="s">
        <v>1272</v>
      </c>
      <c r="K3" s="38" t="s">
        <v>26</v>
      </c>
      <c r="L3" s="49" t="s">
        <v>27</v>
      </c>
      <c r="M3" s="59">
        <v>43895</v>
      </c>
      <c r="N3" s="60"/>
    </row>
    <row r="4" ht="100" customHeight="1" spans="1:14">
      <c r="A4" s="48">
        <v>277</v>
      </c>
      <c r="B4" s="51"/>
      <c r="C4" s="74"/>
      <c r="D4" s="74" t="s">
        <v>1273</v>
      </c>
      <c r="E4" s="69" t="s">
        <v>1274</v>
      </c>
      <c r="F4" s="44" t="s">
        <v>1275</v>
      </c>
      <c r="G4" s="69" t="s">
        <v>1276</v>
      </c>
      <c r="H4" s="69" t="s">
        <v>1238</v>
      </c>
      <c r="I4" s="69" t="s">
        <v>1277</v>
      </c>
      <c r="J4" s="38" t="s">
        <v>1278</v>
      </c>
      <c r="K4" s="38" t="s">
        <v>26</v>
      </c>
      <c r="L4" s="49" t="s">
        <v>27</v>
      </c>
      <c r="M4" s="59">
        <v>43895</v>
      </c>
      <c r="N4" s="60"/>
    </row>
    <row r="5" ht="100" customHeight="1" spans="1:14">
      <c r="A5" s="48">
        <v>278</v>
      </c>
      <c r="B5" s="51"/>
      <c r="C5" s="74"/>
      <c r="D5" s="74" t="s">
        <v>1279</v>
      </c>
      <c r="E5" s="69" t="s">
        <v>1280</v>
      </c>
      <c r="F5" s="44" t="s">
        <v>1281</v>
      </c>
      <c r="G5" s="69" t="s">
        <v>1282</v>
      </c>
      <c r="H5" s="69" t="s">
        <v>1283</v>
      </c>
      <c r="I5" s="69" t="s">
        <v>1284</v>
      </c>
      <c r="J5" s="38" t="s">
        <v>1285</v>
      </c>
      <c r="K5" s="38" t="s">
        <v>26</v>
      </c>
      <c r="L5" s="49" t="s">
        <v>27</v>
      </c>
      <c r="M5" s="59">
        <v>43895</v>
      </c>
      <c r="N5" s="60"/>
    </row>
    <row r="6" ht="100" customHeight="1" spans="1:14">
      <c r="A6" s="48">
        <v>279</v>
      </c>
      <c r="B6" s="51"/>
      <c r="C6" s="74"/>
      <c r="D6" s="74" t="s">
        <v>1286</v>
      </c>
      <c r="E6" s="69" t="s">
        <v>1287</v>
      </c>
      <c r="F6" s="44" t="s">
        <v>1288</v>
      </c>
      <c r="G6" s="69" t="s">
        <v>1289</v>
      </c>
      <c r="H6" s="69" t="s">
        <v>1290</v>
      </c>
      <c r="I6" s="69" t="s">
        <v>1291</v>
      </c>
      <c r="J6" s="38" t="s">
        <v>1292</v>
      </c>
      <c r="K6" s="38" t="s">
        <v>26</v>
      </c>
      <c r="L6" s="49" t="s">
        <v>27</v>
      </c>
      <c r="M6" s="59">
        <v>43895</v>
      </c>
      <c r="N6" s="60"/>
    </row>
    <row r="7" ht="100" customHeight="1" spans="1:14">
      <c r="A7" s="48">
        <v>280</v>
      </c>
      <c r="B7" s="51"/>
      <c r="C7" s="74"/>
      <c r="D7" s="74" t="s">
        <v>1293</v>
      </c>
      <c r="E7" s="69" t="s">
        <v>1274</v>
      </c>
      <c r="F7" s="44" t="s">
        <v>1294</v>
      </c>
      <c r="G7" s="69" t="s">
        <v>1295</v>
      </c>
      <c r="H7" s="69" t="s">
        <v>1238</v>
      </c>
      <c r="I7" s="69" t="s">
        <v>1296</v>
      </c>
      <c r="J7" s="38" t="s">
        <v>1297</v>
      </c>
      <c r="K7" s="38" t="s">
        <v>26</v>
      </c>
      <c r="L7" s="49" t="s">
        <v>27</v>
      </c>
      <c r="M7" s="59">
        <v>43895</v>
      </c>
      <c r="N7" s="60"/>
    </row>
    <row r="8" ht="100" customHeight="1" spans="1:14">
      <c r="A8" s="48">
        <v>281</v>
      </c>
      <c r="B8" s="51"/>
      <c r="C8" s="74"/>
      <c r="D8" s="74" t="s">
        <v>1298</v>
      </c>
      <c r="E8" s="69" t="s">
        <v>1299</v>
      </c>
      <c r="F8" s="44" t="s">
        <v>1300</v>
      </c>
      <c r="G8" s="69" t="s">
        <v>1301</v>
      </c>
      <c r="H8" s="69" t="s">
        <v>1231</v>
      </c>
      <c r="I8" s="69" t="s">
        <v>1302</v>
      </c>
      <c r="J8" s="38" t="s">
        <v>1303</v>
      </c>
      <c r="K8" s="38" t="s">
        <v>26</v>
      </c>
      <c r="L8" s="49" t="s">
        <v>27</v>
      </c>
      <c r="M8" s="59">
        <v>43895</v>
      </c>
      <c r="N8" s="60"/>
    </row>
    <row r="9" ht="100" customHeight="1" spans="1:14">
      <c r="A9" s="48">
        <v>282</v>
      </c>
      <c r="B9" s="51"/>
      <c r="C9" s="74"/>
      <c r="D9" s="74" t="s">
        <v>1304</v>
      </c>
      <c r="E9" s="69" t="s">
        <v>1305</v>
      </c>
      <c r="F9" s="44" t="s">
        <v>1306</v>
      </c>
      <c r="G9" s="69" t="s">
        <v>1307</v>
      </c>
      <c r="H9" s="69" t="s">
        <v>1245</v>
      </c>
      <c r="I9" s="69" t="s">
        <v>1308</v>
      </c>
      <c r="J9" s="38" t="s">
        <v>1309</v>
      </c>
      <c r="K9" s="38" t="s">
        <v>26</v>
      </c>
      <c r="L9" s="49" t="s">
        <v>27</v>
      </c>
      <c r="M9" s="59">
        <v>43895</v>
      </c>
      <c r="N9" s="60"/>
    </row>
    <row r="10" ht="100" customHeight="1" spans="1:14">
      <c r="A10" s="48">
        <v>283</v>
      </c>
      <c r="B10" s="51"/>
      <c r="C10" s="74" t="s">
        <v>1310</v>
      </c>
      <c r="D10" s="74" t="s">
        <v>1259</v>
      </c>
      <c r="E10" s="69" t="s">
        <v>1268</v>
      </c>
      <c r="F10" s="44" t="s">
        <v>1269</v>
      </c>
      <c r="G10" s="69" t="s">
        <v>1311</v>
      </c>
      <c r="H10" s="69" t="s">
        <v>1245</v>
      </c>
      <c r="I10" s="69" t="s">
        <v>1271</v>
      </c>
      <c r="J10" s="38" t="s">
        <v>1312</v>
      </c>
      <c r="K10" s="38" t="s">
        <v>26</v>
      </c>
      <c r="L10" s="49" t="s">
        <v>27</v>
      </c>
      <c r="M10" s="59">
        <v>43895</v>
      </c>
      <c r="N10" s="60"/>
    </row>
    <row r="11" ht="100" customHeight="1" spans="1:14">
      <c r="A11" s="48">
        <v>284</v>
      </c>
      <c r="B11" s="51"/>
      <c r="C11" s="74"/>
      <c r="D11" s="74" t="s">
        <v>1313</v>
      </c>
      <c r="E11" s="69" t="s">
        <v>1274</v>
      </c>
      <c r="F11" s="44" t="s">
        <v>1314</v>
      </c>
      <c r="G11" s="69" t="s">
        <v>1315</v>
      </c>
      <c r="H11" s="69" t="s">
        <v>1238</v>
      </c>
      <c r="I11" s="69" t="s">
        <v>1277</v>
      </c>
      <c r="J11" s="38" t="s">
        <v>1316</v>
      </c>
      <c r="K11" s="38" t="s">
        <v>26</v>
      </c>
      <c r="L11" s="49" t="s">
        <v>27</v>
      </c>
      <c r="M11" s="59">
        <v>43895</v>
      </c>
      <c r="N11" s="60"/>
    </row>
    <row r="12" ht="100" customHeight="1" spans="1:14">
      <c r="A12" s="48">
        <v>285</v>
      </c>
      <c r="B12" s="51"/>
      <c r="C12" s="74"/>
      <c r="D12" s="74" t="s">
        <v>1317</v>
      </c>
      <c r="E12" s="69" t="s">
        <v>1318</v>
      </c>
      <c r="F12" s="44" t="s">
        <v>1319</v>
      </c>
      <c r="G12" s="69" t="s">
        <v>1320</v>
      </c>
      <c r="H12" s="69" t="s">
        <v>1321</v>
      </c>
      <c r="I12" s="69" t="s">
        <v>1322</v>
      </c>
      <c r="J12" s="38" t="s">
        <v>1323</v>
      </c>
      <c r="K12" s="38" t="s">
        <v>26</v>
      </c>
      <c r="L12" s="49" t="s">
        <v>27</v>
      </c>
      <c r="M12" s="59">
        <v>43895</v>
      </c>
      <c r="N12" s="60"/>
    </row>
    <row r="13" ht="100" customHeight="1" spans="1:14">
      <c r="A13" s="48">
        <v>286</v>
      </c>
      <c r="B13" s="51"/>
      <c r="C13" s="74"/>
      <c r="D13" s="74" t="s">
        <v>1324</v>
      </c>
      <c r="E13" s="69" t="s">
        <v>1280</v>
      </c>
      <c r="F13" s="44" t="s">
        <v>1281</v>
      </c>
      <c r="G13" s="69" t="s">
        <v>1325</v>
      </c>
      <c r="H13" s="69" t="s">
        <v>1326</v>
      </c>
      <c r="I13" s="69" t="s">
        <v>1327</v>
      </c>
      <c r="J13" s="38" t="s">
        <v>1328</v>
      </c>
      <c r="K13" s="38" t="s">
        <v>26</v>
      </c>
      <c r="L13" s="49" t="s">
        <v>27</v>
      </c>
      <c r="M13" s="59">
        <v>43895</v>
      </c>
      <c r="N13" s="60"/>
    </row>
    <row r="14" ht="100" customHeight="1" spans="1:14">
      <c r="A14" s="48">
        <v>287</v>
      </c>
      <c r="B14" s="51"/>
      <c r="C14" s="74"/>
      <c r="D14" s="74" t="s">
        <v>1329</v>
      </c>
      <c r="E14" s="69" t="s">
        <v>1287</v>
      </c>
      <c r="F14" s="44" t="s">
        <v>1288</v>
      </c>
      <c r="G14" s="69" t="s">
        <v>1330</v>
      </c>
      <c r="H14" s="69" t="s">
        <v>1331</v>
      </c>
      <c r="I14" s="69" t="s">
        <v>1332</v>
      </c>
      <c r="J14" s="38" t="s">
        <v>1333</v>
      </c>
      <c r="K14" s="38" t="s">
        <v>26</v>
      </c>
      <c r="L14" s="49" t="s">
        <v>27</v>
      </c>
      <c r="M14" s="59">
        <v>43895</v>
      </c>
      <c r="N14" s="60"/>
    </row>
    <row r="15" ht="100" customHeight="1" spans="1:14">
      <c r="A15" s="48">
        <v>288</v>
      </c>
      <c r="B15" s="51"/>
      <c r="C15" s="74"/>
      <c r="D15" s="74" t="s">
        <v>1334</v>
      </c>
      <c r="E15" s="69" t="s">
        <v>1274</v>
      </c>
      <c r="F15" s="44" t="s">
        <v>1294</v>
      </c>
      <c r="G15" s="69" t="s">
        <v>1335</v>
      </c>
      <c r="H15" s="69" t="s">
        <v>1238</v>
      </c>
      <c r="I15" s="69" t="s">
        <v>1336</v>
      </c>
      <c r="J15" s="38" t="s">
        <v>1337</v>
      </c>
      <c r="K15" s="38" t="s">
        <v>26</v>
      </c>
      <c r="L15" s="49" t="s">
        <v>27</v>
      </c>
      <c r="M15" s="59">
        <v>43895</v>
      </c>
      <c r="N15" s="60"/>
    </row>
    <row r="16" ht="100" customHeight="1" spans="1:14">
      <c r="A16" s="48">
        <v>289</v>
      </c>
      <c r="B16" s="51"/>
      <c r="C16" s="74"/>
      <c r="D16" s="74" t="s">
        <v>1338</v>
      </c>
      <c r="E16" s="69" t="s">
        <v>1299</v>
      </c>
      <c r="F16" s="44" t="s">
        <v>1300</v>
      </c>
      <c r="G16" s="69" t="s">
        <v>1339</v>
      </c>
      <c r="H16" s="69" t="s">
        <v>1231</v>
      </c>
      <c r="I16" s="69" t="s">
        <v>1340</v>
      </c>
      <c r="J16" s="38" t="s">
        <v>1341</v>
      </c>
      <c r="K16" s="38" t="s">
        <v>26</v>
      </c>
      <c r="L16" s="49" t="s">
        <v>27</v>
      </c>
      <c r="M16" s="59">
        <v>43895</v>
      </c>
      <c r="N16" s="60"/>
    </row>
    <row r="17" ht="100" customHeight="1" spans="1:14">
      <c r="A17" s="48">
        <v>290</v>
      </c>
      <c r="B17" s="51"/>
      <c r="C17" s="74"/>
      <c r="D17" s="74" t="s">
        <v>1342</v>
      </c>
      <c r="E17" s="69" t="s">
        <v>1305</v>
      </c>
      <c r="F17" s="44" t="s">
        <v>1306</v>
      </c>
      <c r="G17" s="69" t="s">
        <v>1343</v>
      </c>
      <c r="H17" s="69" t="s">
        <v>1245</v>
      </c>
      <c r="I17" s="69" t="s">
        <v>1308</v>
      </c>
      <c r="J17" s="38" t="s">
        <v>1344</v>
      </c>
      <c r="K17" s="38" t="s">
        <v>26</v>
      </c>
      <c r="L17" s="49" t="s">
        <v>27</v>
      </c>
      <c r="M17" s="59">
        <v>43895</v>
      </c>
      <c r="N17" s="60"/>
    </row>
    <row r="18" ht="100" customHeight="1" spans="1:14">
      <c r="A18" s="48">
        <v>291</v>
      </c>
      <c r="B18" s="51"/>
      <c r="C18" s="74" t="s">
        <v>1345</v>
      </c>
      <c r="D18" s="74" t="s">
        <v>1259</v>
      </c>
      <c r="E18" s="69" t="s">
        <v>1268</v>
      </c>
      <c r="F18" s="44" t="s">
        <v>1269</v>
      </c>
      <c r="G18" s="69" t="s">
        <v>1270</v>
      </c>
      <c r="H18" s="69" t="s">
        <v>1245</v>
      </c>
      <c r="I18" s="69" t="s">
        <v>1271</v>
      </c>
      <c r="J18" s="38" t="s">
        <v>1346</v>
      </c>
      <c r="K18" s="38" t="s">
        <v>26</v>
      </c>
      <c r="L18" s="49" t="s">
        <v>27</v>
      </c>
      <c r="M18" s="59">
        <v>43895</v>
      </c>
      <c r="N18" s="60"/>
    </row>
    <row r="19" ht="100" customHeight="1" spans="1:14">
      <c r="A19" s="48">
        <v>292</v>
      </c>
      <c r="B19" s="51"/>
      <c r="C19" s="74"/>
      <c r="D19" s="74" t="s">
        <v>1347</v>
      </c>
      <c r="E19" s="69" t="s">
        <v>1274</v>
      </c>
      <c r="F19" s="44" t="s">
        <v>1275</v>
      </c>
      <c r="G19" s="69" t="s">
        <v>1348</v>
      </c>
      <c r="H19" s="69" t="s">
        <v>1238</v>
      </c>
      <c r="I19" s="69" t="s">
        <v>1277</v>
      </c>
      <c r="J19" s="38" t="s">
        <v>1349</v>
      </c>
      <c r="K19" s="38" t="s">
        <v>26</v>
      </c>
      <c r="L19" s="49" t="s">
        <v>27</v>
      </c>
      <c r="M19" s="59">
        <v>43895</v>
      </c>
      <c r="N19" s="60"/>
    </row>
    <row r="20" ht="100" customHeight="1" spans="1:14">
      <c r="A20" s="48">
        <v>293</v>
      </c>
      <c r="B20" s="51"/>
      <c r="C20" s="74"/>
      <c r="D20" s="74" t="s">
        <v>1350</v>
      </c>
      <c r="E20" s="69" t="s">
        <v>1299</v>
      </c>
      <c r="F20" s="44" t="s">
        <v>1300</v>
      </c>
      <c r="G20" s="69" t="s">
        <v>1351</v>
      </c>
      <c r="H20" s="69" t="s">
        <v>1231</v>
      </c>
      <c r="I20" s="69" t="s">
        <v>1352</v>
      </c>
      <c r="J20" s="38" t="s">
        <v>1353</v>
      </c>
      <c r="K20" s="38" t="s">
        <v>26</v>
      </c>
      <c r="L20" s="49" t="s">
        <v>27</v>
      </c>
      <c r="M20" s="59">
        <v>43895</v>
      </c>
      <c r="N20" s="60"/>
    </row>
    <row r="21" ht="100" customHeight="1" spans="1:14">
      <c r="A21" s="48">
        <v>294</v>
      </c>
      <c r="B21" s="51"/>
      <c r="C21" s="74"/>
      <c r="D21" s="74" t="s">
        <v>1354</v>
      </c>
      <c r="E21" s="69" t="s">
        <v>1305</v>
      </c>
      <c r="F21" s="44" t="s">
        <v>1306</v>
      </c>
      <c r="G21" s="69" t="s">
        <v>1307</v>
      </c>
      <c r="H21" s="69" t="s">
        <v>1245</v>
      </c>
      <c r="I21" s="69" t="s">
        <v>1308</v>
      </c>
      <c r="J21" s="38" t="s">
        <v>1355</v>
      </c>
      <c r="K21" s="38" t="s">
        <v>26</v>
      </c>
      <c r="L21" s="49" t="s">
        <v>27</v>
      </c>
      <c r="M21" s="59">
        <v>43895</v>
      </c>
      <c r="N21" s="60"/>
    </row>
  </sheetData>
  <mergeCells count="6">
    <mergeCell ref="A1:E1"/>
    <mergeCell ref="K1:N1"/>
    <mergeCell ref="B3:B21"/>
    <mergeCell ref="C3:C9"/>
    <mergeCell ref="C10:C17"/>
    <mergeCell ref="C18:C21"/>
  </mergeCells>
  <pageMargins left="0.75" right="0.75" top="1" bottom="1" header="0.5" footer="0.5"/>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1"/>
  <sheetViews>
    <sheetView zoomScale="85" zoomScaleNormal="85" topLeftCell="D1" workbookViewId="0">
      <selection activeCell="D8" sqref="D8:I8"/>
    </sheetView>
  </sheetViews>
  <sheetFormatPr defaultColWidth="9.02654867256637" defaultRowHeight="13.5"/>
  <cols>
    <col min="5" max="5" width="19.5840707964602" customWidth="1"/>
    <col min="7" max="7" width="43.8761061946903" customWidth="1"/>
    <col min="9" max="9" width="28.7433628318584" customWidth="1"/>
  </cols>
  <sheetData>
    <row r="1" ht="45.7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295</v>
      </c>
      <c r="B3" s="51"/>
      <c r="C3" s="74" t="s">
        <v>1356</v>
      </c>
      <c r="D3" s="74" t="s">
        <v>1357</v>
      </c>
      <c r="E3" s="69" t="s">
        <v>1358</v>
      </c>
      <c r="F3" s="44" t="s">
        <v>1359</v>
      </c>
      <c r="G3" s="69" t="s">
        <v>1360</v>
      </c>
      <c r="H3" s="69" t="s">
        <v>1245</v>
      </c>
      <c r="I3" s="69" t="s">
        <v>1361</v>
      </c>
      <c r="J3" s="38" t="s">
        <v>1362</v>
      </c>
      <c r="K3" s="38" t="s">
        <v>26</v>
      </c>
      <c r="L3" s="49" t="s">
        <v>27</v>
      </c>
      <c r="M3" s="59">
        <v>43895</v>
      </c>
      <c r="N3" s="60"/>
    </row>
    <row r="4" ht="100" customHeight="1" spans="1:14">
      <c r="A4" s="48">
        <v>296</v>
      </c>
      <c r="B4" s="51"/>
      <c r="C4" s="74"/>
      <c r="D4" s="74" t="s">
        <v>1363</v>
      </c>
      <c r="E4" s="69" t="s">
        <v>1364</v>
      </c>
      <c r="F4" s="44" t="s">
        <v>1365</v>
      </c>
      <c r="G4" s="69" t="s">
        <v>1366</v>
      </c>
      <c r="H4" s="69" t="s">
        <v>1224</v>
      </c>
      <c r="I4" s="69" t="s">
        <v>1367</v>
      </c>
      <c r="J4" s="38" t="s">
        <v>1368</v>
      </c>
      <c r="K4" s="38" t="s">
        <v>26</v>
      </c>
      <c r="L4" s="49" t="s">
        <v>27</v>
      </c>
      <c r="M4" s="59">
        <v>43895</v>
      </c>
      <c r="N4" s="60"/>
    </row>
    <row r="5" ht="100" customHeight="1" spans="1:14">
      <c r="A5" s="48">
        <v>297</v>
      </c>
      <c r="B5" s="51"/>
      <c r="C5" s="74"/>
      <c r="D5" s="74" t="s">
        <v>1369</v>
      </c>
      <c r="E5" s="69" t="s">
        <v>1370</v>
      </c>
      <c r="F5" s="44" t="s">
        <v>1371</v>
      </c>
      <c r="G5" s="69" t="s">
        <v>1372</v>
      </c>
      <c r="H5" s="69" t="s">
        <v>1231</v>
      </c>
      <c r="I5" s="69" t="s">
        <v>1373</v>
      </c>
      <c r="J5" s="38" t="s">
        <v>1374</v>
      </c>
      <c r="K5" s="38" t="s">
        <v>26</v>
      </c>
      <c r="L5" s="49" t="s">
        <v>27</v>
      </c>
      <c r="M5" s="59">
        <v>43895</v>
      </c>
      <c r="N5" s="60"/>
    </row>
    <row r="6" ht="100" customHeight="1" spans="1:14">
      <c r="A6" s="48">
        <v>298</v>
      </c>
      <c r="B6" s="51"/>
      <c r="C6" s="74"/>
      <c r="D6" s="74" t="s">
        <v>1375</v>
      </c>
      <c r="E6" s="69" t="s">
        <v>1376</v>
      </c>
      <c r="F6" s="44" t="s">
        <v>1377</v>
      </c>
      <c r="G6" s="69" t="s">
        <v>1378</v>
      </c>
      <c r="H6" s="69" t="s">
        <v>1238</v>
      </c>
      <c r="I6" s="69" t="s">
        <v>1379</v>
      </c>
      <c r="J6" s="38" t="s">
        <v>1380</v>
      </c>
      <c r="K6" s="38" t="s">
        <v>26</v>
      </c>
      <c r="L6" s="49" t="s">
        <v>27</v>
      </c>
      <c r="M6" s="59">
        <v>43895</v>
      </c>
      <c r="N6" s="60"/>
    </row>
    <row r="7" ht="100" customHeight="1" spans="1:14">
      <c r="A7" s="48">
        <v>299</v>
      </c>
      <c r="B7" s="51"/>
      <c r="C7" s="74"/>
      <c r="D7" s="74" t="s">
        <v>1381</v>
      </c>
      <c r="E7" s="69" t="s">
        <v>1382</v>
      </c>
      <c r="F7" s="44" t="s">
        <v>1383</v>
      </c>
      <c r="G7" s="69" t="s">
        <v>1384</v>
      </c>
      <c r="H7" s="69" t="s">
        <v>1385</v>
      </c>
      <c r="I7" s="69" t="s">
        <v>1386</v>
      </c>
      <c r="J7" s="38" t="s">
        <v>1387</v>
      </c>
      <c r="K7" s="38" t="s">
        <v>26</v>
      </c>
      <c r="L7" s="49" t="s">
        <v>27</v>
      </c>
      <c r="M7" s="59">
        <v>43895</v>
      </c>
      <c r="N7" s="60"/>
    </row>
    <row r="8" ht="100" customHeight="1" spans="1:14">
      <c r="A8" s="48">
        <v>300</v>
      </c>
      <c r="B8" s="51"/>
      <c r="C8" s="74"/>
      <c r="D8" s="74" t="s">
        <v>1388</v>
      </c>
      <c r="E8" s="69" t="s">
        <v>1389</v>
      </c>
      <c r="F8" s="44" t="s">
        <v>1390</v>
      </c>
      <c r="G8" s="69" t="s">
        <v>1391</v>
      </c>
      <c r="H8" s="69" t="s">
        <v>1392</v>
      </c>
      <c r="I8" s="69" t="s">
        <v>1393</v>
      </c>
      <c r="J8" s="38" t="s">
        <v>1394</v>
      </c>
      <c r="K8" s="38" t="s">
        <v>26</v>
      </c>
      <c r="L8" s="49" t="s">
        <v>27</v>
      </c>
      <c r="M8" s="59">
        <v>43895</v>
      </c>
      <c r="N8" s="60"/>
    </row>
    <row r="9" ht="100" customHeight="1" spans="1:14">
      <c r="A9" s="48">
        <v>301</v>
      </c>
      <c r="B9" s="51"/>
      <c r="C9" s="74"/>
      <c r="D9" s="74" t="s">
        <v>1395</v>
      </c>
      <c r="E9" s="69" t="s">
        <v>1396</v>
      </c>
      <c r="F9" s="44" t="s">
        <v>1397</v>
      </c>
      <c r="G9" s="69" t="s">
        <v>1398</v>
      </c>
      <c r="H9" s="69" t="s">
        <v>1385</v>
      </c>
      <c r="I9" s="69" t="s">
        <v>1399</v>
      </c>
      <c r="J9" s="38" t="s">
        <v>1400</v>
      </c>
      <c r="K9" s="38" t="s">
        <v>26</v>
      </c>
      <c r="L9" s="49" t="s">
        <v>27</v>
      </c>
      <c r="M9" s="59">
        <v>43895</v>
      </c>
      <c r="N9" s="60"/>
    </row>
    <row r="10" ht="100" customHeight="1" spans="1:14">
      <c r="A10" s="48">
        <v>302</v>
      </c>
      <c r="B10" s="51"/>
      <c r="C10" s="74"/>
      <c r="D10" s="74" t="s">
        <v>1401</v>
      </c>
      <c r="E10" s="69" t="s">
        <v>1376</v>
      </c>
      <c r="F10" s="44" t="s">
        <v>1402</v>
      </c>
      <c r="G10" s="69" t="s">
        <v>1403</v>
      </c>
      <c r="H10" s="69" t="s">
        <v>1238</v>
      </c>
      <c r="I10" s="69" t="s">
        <v>1404</v>
      </c>
      <c r="J10" s="38" t="s">
        <v>1405</v>
      </c>
      <c r="K10" s="38" t="s">
        <v>26</v>
      </c>
      <c r="L10" s="49" t="s">
        <v>27</v>
      </c>
      <c r="M10" s="59">
        <v>43895</v>
      </c>
      <c r="N10" s="60"/>
    </row>
    <row r="11" ht="100" customHeight="1" spans="1:14">
      <c r="A11" s="48">
        <v>303</v>
      </c>
      <c r="B11" s="51"/>
      <c r="C11" s="74"/>
      <c r="D11" s="74" t="s">
        <v>1406</v>
      </c>
      <c r="E11" s="69" t="s">
        <v>1407</v>
      </c>
      <c r="F11" s="44" t="s">
        <v>1408</v>
      </c>
      <c r="G11" s="69" t="s">
        <v>1409</v>
      </c>
      <c r="H11" s="69" t="s">
        <v>1231</v>
      </c>
      <c r="I11" s="69" t="s">
        <v>1410</v>
      </c>
      <c r="J11" s="38" t="s">
        <v>1411</v>
      </c>
      <c r="K11" s="38" t="s">
        <v>26</v>
      </c>
      <c r="L11" s="49" t="s">
        <v>27</v>
      </c>
      <c r="M11" s="59">
        <v>43895</v>
      </c>
      <c r="N11" s="60"/>
    </row>
  </sheetData>
  <mergeCells count="4">
    <mergeCell ref="A1:E1"/>
    <mergeCell ref="K1:N1"/>
    <mergeCell ref="B3:B11"/>
    <mergeCell ref="C3:C11"/>
  </mergeCells>
  <pageMargins left="0.75" right="0.75" top="1" bottom="1" header="0.5" footer="0.5"/>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9"/>
  <sheetViews>
    <sheetView topLeftCell="C1" workbookViewId="0">
      <selection activeCell="H5" sqref="H5"/>
    </sheetView>
  </sheetViews>
  <sheetFormatPr defaultColWidth="9.02654867256637" defaultRowHeight="13.5"/>
  <cols>
    <col min="5" max="5" width="30.1327433628319" customWidth="1"/>
    <col min="6" max="6" width="15.5398230088496" customWidth="1"/>
    <col min="7" max="7" width="35.1858407079646" customWidth="1"/>
    <col min="9" max="9" width="30.5398230088496" customWidth="1"/>
  </cols>
  <sheetData>
    <row r="1" ht="34.5" spans="1:14">
      <c r="A1" s="45" t="s">
        <v>0</v>
      </c>
      <c r="B1" s="46"/>
      <c r="C1" s="46"/>
      <c r="D1" s="47"/>
      <c r="E1" s="46"/>
      <c r="F1" s="46" t="s">
        <v>1</v>
      </c>
      <c r="G1" s="46" t="s">
        <v>2</v>
      </c>
      <c r="H1" s="46"/>
      <c r="I1" s="46"/>
      <c r="J1" s="46"/>
      <c r="K1" s="46" t="s">
        <v>3</v>
      </c>
      <c r="L1" s="46"/>
      <c r="M1" s="46"/>
      <c r="N1" s="56"/>
    </row>
    <row r="2" ht="30" customHeight="1"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304</v>
      </c>
      <c r="B3" s="51"/>
      <c r="C3" s="75" t="s">
        <v>1412</v>
      </c>
      <c r="D3" s="74" t="s">
        <v>1413</v>
      </c>
      <c r="E3" s="69" t="s">
        <v>1414</v>
      </c>
      <c r="F3" s="44" t="s">
        <v>1415</v>
      </c>
      <c r="G3" s="69" t="s">
        <v>1416</v>
      </c>
      <c r="H3" s="69" t="s">
        <v>1142</v>
      </c>
      <c r="I3" s="69" t="s">
        <v>1417</v>
      </c>
      <c r="J3" s="38" t="s">
        <v>1418</v>
      </c>
      <c r="K3" s="38" t="s">
        <v>26</v>
      </c>
      <c r="L3" s="49" t="s">
        <v>27</v>
      </c>
      <c r="M3" s="59">
        <v>43895</v>
      </c>
      <c r="N3" s="60"/>
    </row>
    <row r="4" ht="100" customHeight="1" spans="1:14">
      <c r="A4" s="48">
        <v>305</v>
      </c>
      <c r="B4" s="51"/>
      <c r="C4" s="75"/>
      <c r="D4" s="74" t="s">
        <v>1419</v>
      </c>
      <c r="E4" s="69" t="s">
        <v>1420</v>
      </c>
      <c r="F4" s="44" t="s">
        <v>1421</v>
      </c>
      <c r="G4" s="69" t="s">
        <v>1422</v>
      </c>
      <c r="H4" s="69" t="s">
        <v>1423</v>
      </c>
      <c r="I4" s="69" t="s">
        <v>1424</v>
      </c>
      <c r="J4" s="38" t="s">
        <v>1425</v>
      </c>
      <c r="K4" s="38" t="s">
        <v>26</v>
      </c>
      <c r="L4" s="49" t="s">
        <v>27</v>
      </c>
      <c r="M4" s="59">
        <v>43895</v>
      </c>
      <c r="N4" s="60"/>
    </row>
    <row r="5" ht="100" customHeight="1" spans="1:14">
      <c r="A5" s="48">
        <v>306</v>
      </c>
      <c r="B5" s="51"/>
      <c r="C5" s="75"/>
      <c r="D5" s="74" t="s">
        <v>1426</v>
      </c>
      <c r="E5" s="69" t="s">
        <v>1427</v>
      </c>
      <c r="F5" s="44" t="s">
        <v>1428</v>
      </c>
      <c r="G5" s="69" t="s">
        <v>1429</v>
      </c>
      <c r="H5" s="69" t="s">
        <v>1430</v>
      </c>
      <c r="I5" s="69" t="s">
        <v>1431</v>
      </c>
      <c r="J5" s="38" t="s">
        <v>1432</v>
      </c>
      <c r="K5" s="38" t="s">
        <v>26</v>
      </c>
      <c r="L5" s="49" t="s">
        <v>27</v>
      </c>
      <c r="M5" s="59">
        <v>43895</v>
      </c>
      <c r="N5" s="60"/>
    </row>
    <row r="6" ht="100" customHeight="1" spans="1:14">
      <c r="A6" s="48">
        <v>307</v>
      </c>
      <c r="B6" s="51"/>
      <c r="C6" s="75"/>
      <c r="D6" s="74" t="s">
        <v>1433</v>
      </c>
      <c r="E6" s="69" t="s">
        <v>1434</v>
      </c>
      <c r="F6" s="44" t="s">
        <v>1435</v>
      </c>
      <c r="G6" s="69" t="s">
        <v>1436</v>
      </c>
      <c r="H6" s="69" t="s">
        <v>1392</v>
      </c>
      <c r="I6" s="69" t="s">
        <v>1437</v>
      </c>
      <c r="J6" s="38" t="s">
        <v>1438</v>
      </c>
      <c r="K6" s="38" t="s">
        <v>26</v>
      </c>
      <c r="L6" s="49" t="s">
        <v>27</v>
      </c>
      <c r="M6" s="59">
        <v>43895</v>
      </c>
      <c r="N6" s="60"/>
    </row>
    <row r="7" ht="100" customHeight="1" spans="1:14">
      <c r="A7" s="48">
        <v>308</v>
      </c>
      <c r="B7" s="51"/>
      <c r="C7" s="75"/>
      <c r="D7" s="74" t="s">
        <v>1439</v>
      </c>
      <c r="E7" s="69" t="s">
        <v>1440</v>
      </c>
      <c r="F7" s="44" t="s">
        <v>1441</v>
      </c>
      <c r="G7" s="69" t="s">
        <v>1442</v>
      </c>
      <c r="H7" s="69" t="s">
        <v>1142</v>
      </c>
      <c r="I7" s="69" t="s">
        <v>1443</v>
      </c>
      <c r="J7" s="38" t="s">
        <v>1444</v>
      </c>
      <c r="K7" s="38" t="s">
        <v>26</v>
      </c>
      <c r="L7" s="49" t="s">
        <v>27</v>
      </c>
      <c r="M7" s="59">
        <v>43895</v>
      </c>
      <c r="N7" s="60"/>
    </row>
    <row r="8" ht="100" customHeight="1" spans="1:14">
      <c r="A8" s="48">
        <v>309</v>
      </c>
      <c r="B8" s="51"/>
      <c r="C8" s="75"/>
      <c r="D8" s="74" t="s">
        <v>1445</v>
      </c>
      <c r="E8" s="69" t="s">
        <v>1446</v>
      </c>
      <c r="F8" s="44" t="s">
        <v>1447</v>
      </c>
      <c r="G8" s="69" t="s">
        <v>1448</v>
      </c>
      <c r="H8" s="69" t="s">
        <v>1385</v>
      </c>
      <c r="I8" s="69" t="s">
        <v>1449</v>
      </c>
      <c r="J8" s="38" t="s">
        <v>1450</v>
      </c>
      <c r="K8" s="38" t="s">
        <v>26</v>
      </c>
      <c r="L8" s="49" t="s">
        <v>27</v>
      </c>
      <c r="M8" s="59">
        <v>43895</v>
      </c>
      <c r="N8" s="60"/>
    </row>
    <row r="9" ht="100" customHeight="1" spans="1:14">
      <c r="A9" s="48">
        <v>310</v>
      </c>
      <c r="B9" s="51"/>
      <c r="C9" s="75"/>
      <c r="D9" s="74" t="s">
        <v>1451</v>
      </c>
      <c r="E9" s="69" t="s">
        <v>1440</v>
      </c>
      <c r="F9" s="44" t="s">
        <v>1452</v>
      </c>
      <c r="G9" s="69" t="s">
        <v>1453</v>
      </c>
      <c r="H9" s="69" t="s">
        <v>1142</v>
      </c>
      <c r="I9" s="69" t="s">
        <v>1454</v>
      </c>
      <c r="J9" s="38" t="s">
        <v>1455</v>
      </c>
      <c r="K9" s="38" t="s">
        <v>26</v>
      </c>
      <c r="L9" s="49" t="s">
        <v>27</v>
      </c>
      <c r="M9" s="59">
        <v>43895</v>
      </c>
      <c r="N9" s="60"/>
    </row>
  </sheetData>
  <mergeCells count="4">
    <mergeCell ref="A1:E1"/>
    <mergeCell ref="K1:N1"/>
    <mergeCell ref="B3:B9"/>
    <mergeCell ref="C3:C9"/>
  </mergeCells>
  <pageMargins left="0.75" right="0.75" top="1" bottom="1" header="0.5" footer="0.5"/>
  <pageSetup paperSize="9" orientation="portrait"/>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9"/>
  <sheetViews>
    <sheetView workbookViewId="0">
      <selection activeCell="G5" sqref="G5"/>
    </sheetView>
  </sheetViews>
  <sheetFormatPr defaultColWidth="9.02654867256637" defaultRowHeight="13.5"/>
  <cols>
    <col min="5" max="5" width="25.7610619469027" customWidth="1"/>
    <col min="7" max="7" width="42.7433628318584" customWidth="1"/>
    <col min="9" max="9" width="28.353982300885" customWidth="1"/>
  </cols>
  <sheetData>
    <row r="1" ht="45.7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311</v>
      </c>
      <c r="B3" s="51"/>
      <c r="C3" s="75" t="s">
        <v>1456</v>
      </c>
      <c r="D3" s="74" t="s">
        <v>1413</v>
      </c>
      <c r="E3" s="69" t="s">
        <v>1457</v>
      </c>
      <c r="F3" s="44" t="s">
        <v>1415</v>
      </c>
      <c r="G3" s="69" t="s">
        <v>1458</v>
      </c>
      <c r="H3" s="69" t="s">
        <v>1142</v>
      </c>
      <c r="I3" s="69" t="s">
        <v>1459</v>
      </c>
      <c r="J3" s="38" t="s">
        <v>1460</v>
      </c>
      <c r="K3" s="38" t="s">
        <v>26</v>
      </c>
      <c r="L3" s="49" t="s">
        <v>27</v>
      </c>
      <c r="M3" s="59">
        <v>43895</v>
      </c>
      <c r="N3" s="60"/>
    </row>
    <row r="4" ht="100" customHeight="1" spans="1:14">
      <c r="A4" s="48">
        <v>312</v>
      </c>
      <c r="B4" s="51"/>
      <c r="C4" s="75"/>
      <c r="D4" s="74" t="s">
        <v>1419</v>
      </c>
      <c r="E4" s="69" t="s">
        <v>1461</v>
      </c>
      <c r="F4" s="44" t="s">
        <v>1421</v>
      </c>
      <c r="G4" s="69" t="s">
        <v>1462</v>
      </c>
      <c r="H4" s="69" t="s">
        <v>1423</v>
      </c>
      <c r="I4" s="69" t="s">
        <v>1424</v>
      </c>
      <c r="J4" s="38" t="s">
        <v>1463</v>
      </c>
      <c r="K4" s="38" t="s">
        <v>26</v>
      </c>
      <c r="L4" s="49" t="s">
        <v>27</v>
      </c>
      <c r="M4" s="59">
        <v>43895</v>
      </c>
      <c r="N4" s="60"/>
    </row>
    <row r="5" ht="100" customHeight="1" spans="1:14">
      <c r="A5" s="48">
        <v>313</v>
      </c>
      <c r="B5" s="51"/>
      <c r="C5" s="75"/>
      <c r="D5" s="74" t="s">
        <v>1426</v>
      </c>
      <c r="E5" s="69" t="s">
        <v>1464</v>
      </c>
      <c r="F5" s="44" t="s">
        <v>1428</v>
      </c>
      <c r="G5" s="69" t="s">
        <v>1465</v>
      </c>
      <c r="H5" s="69" t="s">
        <v>1430</v>
      </c>
      <c r="I5" s="69" t="s">
        <v>1431</v>
      </c>
      <c r="J5" s="38" t="s">
        <v>1466</v>
      </c>
      <c r="K5" s="38" t="s">
        <v>26</v>
      </c>
      <c r="L5" s="49" t="s">
        <v>27</v>
      </c>
      <c r="M5" s="59">
        <v>43895</v>
      </c>
      <c r="N5" s="60"/>
    </row>
    <row r="6" ht="100" customHeight="1" spans="1:14">
      <c r="A6" s="48">
        <v>314</v>
      </c>
      <c r="B6" s="51"/>
      <c r="C6" s="75"/>
      <c r="D6" s="74" t="s">
        <v>1433</v>
      </c>
      <c r="E6" s="69" t="s">
        <v>1467</v>
      </c>
      <c r="F6" s="44" t="s">
        <v>1435</v>
      </c>
      <c r="G6" s="69" t="s">
        <v>1468</v>
      </c>
      <c r="H6" s="69" t="s">
        <v>1392</v>
      </c>
      <c r="I6" s="69" t="s">
        <v>1437</v>
      </c>
      <c r="J6" s="38" t="s">
        <v>1469</v>
      </c>
      <c r="K6" s="38" t="s">
        <v>26</v>
      </c>
      <c r="L6" s="49" t="s">
        <v>27</v>
      </c>
      <c r="M6" s="59">
        <v>43895</v>
      </c>
      <c r="N6" s="60"/>
    </row>
    <row r="7" ht="100" customHeight="1" spans="1:14">
      <c r="A7" s="48">
        <v>315</v>
      </c>
      <c r="B7" s="51"/>
      <c r="C7" s="75"/>
      <c r="D7" s="74" t="s">
        <v>1439</v>
      </c>
      <c r="E7" s="69" t="s">
        <v>1470</v>
      </c>
      <c r="F7" s="44" t="s">
        <v>1441</v>
      </c>
      <c r="G7" s="69" t="s">
        <v>1471</v>
      </c>
      <c r="H7" s="69" t="s">
        <v>1142</v>
      </c>
      <c r="I7" s="69" t="s">
        <v>1443</v>
      </c>
      <c r="J7" s="38" t="s">
        <v>1472</v>
      </c>
      <c r="K7" s="38" t="s">
        <v>26</v>
      </c>
      <c r="L7" s="49" t="s">
        <v>27</v>
      </c>
      <c r="M7" s="59">
        <v>43895</v>
      </c>
      <c r="N7" s="60"/>
    </row>
    <row r="8" ht="100" customHeight="1" spans="1:14">
      <c r="A8" s="48">
        <v>316</v>
      </c>
      <c r="B8" s="51"/>
      <c r="C8" s="75"/>
      <c r="D8" s="74" t="s">
        <v>1445</v>
      </c>
      <c r="E8" s="69" t="s">
        <v>1473</v>
      </c>
      <c r="F8" s="44" t="s">
        <v>1447</v>
      </c>
      <c r="G8" s="69" t="s">
        <v>1474</v>
      </c>
      <c r="H8" s="69" t="s">
        <v>1385</v>
      </c>
      <c r="I8" s="69" t="s">
        <v>1449</v>
      </c>
      <c r="J8" s="38" t="s">
        <v>1475</v>
      </c>
      <c r="K8" s="38" t="s">
        <v>26</v>
      </c>
      <c r="L8" s="49" t="s">
        <v>27</v>
      </c>
      <c r="M8" s="59">
        <v>43895</v>
      </c>
      <c r="N8" s="60"/>
    </row>
    <row r="9" ht="100" customHeight="1" spans="1:14">
      <c r="A9" s="48">
        <v>317</v>
      </c>
      <c r="B9" s="51"/>
      <c r="C9" s="75"/>
      <c r="D9" s="74" t="s">
        <v>1451</v>
      </c>
      <c r="E9" s="69" t="s">
        <v>1470</v>
      </c>
      <c r="F9" s="44" t="s">
        <v>1452</v>
      </c>
      <c r="G9" s="69" t="s">
        <v>1476</v>
      </c>
      <c r="H9" s="69" t="s">
        <v>1142</v>
      </c>
      <c r="I9" s="69" t="s">
        <v>1454</v>
      </c>
      <c r="J9" s="38" t="s">
        <v>1477</v>
      </c>
      <c r="K9" s="38" t="s">
        <v>26</v>
      </c>
      <c r="L9" s="49" t="s">
        <v>27</v>
      </c>
      <c r="M9" s="59">
        <v>43895</v>
      </c>
      <c r="N9" s="60"/>
    </row>
  </sheetData>
  <mergeCells count="4">
    <mergeCell ref="A1:E1"/>
    <mergeCell ref="K1:N1"/>
    <mergeCell ref="B3:B9"/>
    <mergeCell ref="C3:C9"/>
  </mergeCells>
  <pageMargins left="0.75" right="0.75" top="1" bottom="1" header="0.5" footer="0.5"/>
  <pageSetup paperSize="9" orientation="portrait"/>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9"/>
  <sheetViews>
    <sheetView zoomScale="85" zoomScaleNormal="85" topLeftCell="D4" workbookViewId="0">
      <selection activeCell="H6" sqref="H6"/>
    </sheetView>
  </sheetViews>
  <sheetFormatPr defaultColWidth="9.02654867256637" defaultRowHeight="13.5"/>
  <cols>
    <col min="4" max="4" width="17.6637168141593" customWidth="1"/>
    <col min="5" max="5" width="22.9026548672566" customWidth="1"/>
    <col min="6" max="6" width="16.141592920354" customWidth="1"/>
    <col min="7" max="7" width="44.141592920354" customWidth="1"/>
    <col min="9" max="9" width="31.929203539823" customWidth="1"/>
  </cols>
  <sheetData>
    <row r="1" ht="23.2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318</v>
      </c>
      <c r="B3" s="51"/>
      <c r="C3" s="75" t="s">
        <v>1478</v>
      </c>
      <c r="D3" s="74" t="s">
        <v>1413</v>
      </c>
      <c r="E3" s="69" t="s">
        <v>1479</v>
      </c>
      <c r="F3" s="44" t="s">
        <v>1415</v>
      </c>
      <c r="G3" s="69" t="s">
        <v>1480</v>
      </c>
      <c r="H3" s="69" t="s">
        <v>1142</v>
      </c>
      <c r="I3" s="69" t="s">
        <v>1481</v>
      </c>
      <c r="J3" s="38" t="s">
        <v>1482</v>
      </c>
      <c r="K3" s="38" t="s">
        <v>26</v>
      </c>
      <c r="L3" s="49" t="s">
        <v>27</v>
      </c>
      <c r="M3" s="59">
        <v>43895</v>
      </c>
      <c r="N3" s="60"/>
    </row>
    <row r="4" ht="100" customHeight="1" spans="1:14">
      <c r="A4" s="48">
        <v>319</v>
      </c>
      <c r="B4" s="51"/>
      <c r="C4" s="75"/>
      <c r="D4" s="74" t="s">
        <v>1419</v>
      </c>
      <c r="E4" s="69" t="s">
        <v>1483</v>
      </c>
      <c r="F4" s="44" t="s">
        <v>1421</v>
      </c>
      <c r="G4" s="69" t="s">
        <v>1484</v>
      </c>
      <c r="H4" s="69" t="s">
        <v>1423</v>
      </c>
      <c r="I4" s="69" t="s">
        <v>1424</v>
      </c>
      <c r="J4" s="38" t="s">
        <v>1485</v>
      </c>
      <c r="K4" s="38" t="s">
        <v>26</v>
      </c>
      <c r="L4" s="49" t="s">
        <v>27</v>
      </c>
      <c r="M4" s="59">
        <v>43895</v>
      </c>
      <c r="N4" s="60"/>
    </row>
    <row r="5" ht="100" customHeight="1" spans="1:14">
      <c r="A5" s="48">
        <v>320</v>
      </c>
      <c r="B5" s="51"/>
      <c r="C5" s="75"/>
      <c r="D5" s="74" t="s">
        <v>1426</v>
      </c>
      <c r="E5" s="69" t="s">
        <v>1486</v>
      </c>
      <c r="F5" s="44" t="s">
        <v>1428</v>
      </c>
      <c r="G5" s="69" t="s">
        <v>1487</v>
      </c>
      <c r="H5" s="69" t="s">
        <v>1430</v>
      </c>
      <c r="I5" s="69" t="s">
        <v>1431</v>
      </c>
      <c r="J5" s="38" t="s">
        <v>1488</v>
      </c>
      <c r="K5" s="38" t="s">
        <v>26</v>
      </c>
      <c r="L5" s="49" t="s">
        <v>27</v>
      </c>
      <c r="M5" s="59">
        <v>43895</v>
      </c>
      <c r="N5" s="60"/>
    </row>
    <row r="6" ht="100" customHeight="1" spans="1:14">
      <c r="A6" s="48">
        <v>321</v>
      </c>
      <c r="B6" s="51"/>
      <c r="C6" s="75"/>
      <c r="D6" s="74" t="s">
        <v>1433</v>
      </c>
      <c r="E6" s="69" t="s">
        <v>1489</v>
      </c>
      <c r="F6" s="44" t="s">
        <v>1435</v>
      </c>
      <c r="G6" s="69" t="s">
        <v>1490</v>
      </c>
      <c r="H6" s="69" t="s">
        <v>1392</v>
      </c>
      <c r="I6" s="69" t="s">
        <v>1437</v>
      </c>
      <c r="J6" s="38" t="s">
        <v>1491</v>
      </c>
      <c r="K6" s="38" t="s">
        <v>26</v>
      </c>
      <c r="L6" s="49" t="s">
        <v>27</v>
      </c>
      <c r="M6" s="59">
        <v>43895</v>
      </c>
      <c r="N6" s="60"/>
    </row>
    <row r="7" ht="100" customHeight="1" spans="1:14">
      <c r="A7" s="48">
        <v>322</v>
      </c>
      <c r="B7" s="51"/>
      <c r="C7" s="75"/>
      <c r="D7" s="74" t="s">
        <v>1439</v>
      </c>
      <c r="E7" s="69" t="s">
        <v>1492</v>
      </c>
      <c r="F7" s="44" t="s">
        <v>1441</v>
      </c>
      <c r="G7" s="69" t="s">
        <v>1493</v>
      </c>
      <c r="H7" s="69" t="s">
        <v>1142</v>
      </c>
      <c r="I7" s="69" t="s">
        <v>1443</v>
      </c>
      <c r="J7" s="38" t="s">
        <v>1494</v>
      </c>
      <c r="K7" s="38" t="s">
        <v>26</v>
      </c>
      <c r="L7" s="49" t="s">
        <v>27</v>
      </c>
      <c r="M7" s="59">
        <v>43895</v>
      </c>
      <c r="N7" s="60"/>
    </row>
    <row r="8" ht="100" customHeight="1" spans="1:14">
      <c r="A8" s="48">
        <v>323</v>
      </c>
      <c r="B8" s="51"/>
      <c r="C8" s="75"/>
      <c r="D8" s="74" t="s">
        <v>1445</v>
      </c>
      <c r="E8" s="69" t="s">
        <v>1495</v>
      </c>
      <c r="F8" s="44" t="s">
        <v>1447</v>
      </c>
      <c r="G8" s="69" t="s">
        <v>1496</v>
      </c>
      <c r="H8" s="69" t="s">
        <v>1385</v>
      </c>
      <c r="I8" s="69" t="s">
        <v>1449</v>
      </c>
      <c r="J8" s="38" t="s">
        <v>1497</v>
      </c>
      <c r="K8" s="38" t="s">
        <v>26</v>
      </c>
      <c r="L8" s="49" t="s">
        <v>27</v>
      </c>
      <c r="M8" s="59">
        <v>43895</v>
      </c>
      <c r="N8" s="60"/>
    </row>
    <row r="9" ht="100" customHeight="1" spans="1:14">
      <c r="A9" s="48">
        <v>324</v>
      </c>
      <c r="B9" s="51"/>
      <c r="C9" s="75"/>
      <c r="D9" s="74" t="s">
        <v>1451</v>
      </c>
      <c r="E9" s="69" t="s">
        <v>1492</v>
      </c>
      <c r="F9" s="44" t="s">
        <v>1452</v>
      </c>
      <c r="G9" s="69" t="s">
        <v>1498</v>
      </c>
      <c r="H9" s="69" t="s">
        <v>1142</v>
      </c>
      <c r="I9" s="69" t="s">
        <v>1454</v>
      </c>
      <c r="J9" s="38" t="s">
        <v>1499</v>
      </c>
      <c r="K9" s="38" t="s">
        <v>26</v>
      </c>
      <c r="L9" s="49" t="s">
        <v>27</v>
      </c>
      <c r="M9" s="59">
        <v>43895</v>
      </c>
      <c r="N9" s="60"/>
    </row>
  </sheetData>
  <mergeCells count="4">
    <mergeCell ref="A1:E1"/>
    <mergeCell ref="K1:N1"/>
    <mergeCell ref="B3:B9"/>
    <mergeCell ref="C3:C9"/>
  </mergeCells>
  <pageMargins left="0.75" right="0.75" top="1" bottom="1" header="0.5" footer="0.5"/>
  <pageSetup paperSize="9" orientation="portrait"/>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7"/>
  <sheetViews>
    <sheetView zoomScale="85" zoomScaleNormal="85" workbookViewId="0">
      <selection activeCell="G11" sqref="G11"/>
    </sheetView>
  </sheetViews>
  <sheetFormatPr defaultColWidth="9.02654867256637" defaultRowHeight="13.5" outlineLevelRow="6"/>
  <cols>
    <col min="5" max="5" width="26.4159292035398" customWidth="1"/>
    <col min="6" max="6" width="16.8672566371681" customWidth="1"/>
    <col min="7" max="7" width="36.8407079646018" customWidth="1"/>
    <col min="9" max="9" width="33.3893805309735" customWidth="1"/>
  </cols>
  <sheetData>
    <row r="1" ht="23.2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325</v>
      </c>
      <c r="B3" s="51"/>
      <c r="C3" s="75" t="s">
        <v>1500</v>
      </c>
      <c r="D3" s="74" t="s">
        <v>1413</v>
      </c>
      <c r="E3" s="69" t="s">
        <v>1501</v>
      </c>
      <c r="F3" s="44" t="s">
        <v>1415</v>
      </c>
      <c r="G3" s="69" t="s">
        <v>1502</v>
      </c>
      <c r="H3" s="69" t="s">
        <v>1142</v>
      </c>
      <c r="I3" s="69" t="s">
        <v>1503</v>
      </c>
      <c r="J3" s="38" t="s">
        <v>1504</v>
      </c>
      <c r="K3" s="38" t="s">
        <v>26</v>
      </c>
      <c r="L3" s="49" t="s">
        <v>27</v>
      </c>
      <c r="M3" s="59">
        <v>43895</v>
      </c>
      <c r="N3" s="60"/>
    </row>
    <row r="4" ht="100" customHeight="1" spans="1:14">
      <c r="A4" s="48">
        <v>326</v>
      </c>
      <c r="B4" s="51"/>
      <c r="C4" s="75"/>
      <c r="D4" s="74" t="s">
        <v>1419</v>
      </c>
      <c r="E4" s="69" t="s">
        <v>1505</v>
      </c>
      <c r="F4" s="44" t="s">
        <v>1421</v>
      </c>
      <c r="G4" s="69" t="s">
        <v>1506</v>
      </c>
      <c r="H4" s="69" t="s">
        <v>1423</v>
      </c>
      <c r="I4" s="69" t="s">
        <v>1424</v>
      </c>
      <c r="J4" s="38" t="s">
        <v>1507</v>
      </c>
      <c r="K4" s="38" t="s">
        <v>26</v>
      </c>
      <c r="L4" s="49" t="s">
        <v>27</v>
      </c>
      <c r="M4" s="59">
        <v>43895</v>
      </c>
      <c r="N4" s="60"/>
    </row>
    <row r="5" ht="100" customHeight="1" spans="1:14">
      <c r="A5" s="48">
        <v>327</v>
      </c>
      <c r="B5" s="51"/>
      <c r="C5" s="75"/>
      <c r="D5" s="74" t="s">
        <v>1508</v>
      </c>
      <c r="E5" s="69" t="s">
        <v>1509</v>
      </c>
      <c r="F5" s="44" t="s">
        <v>1428</v>
      </c>
      <c r="G5" s="69" t="s">
        <v>1510</v>
      </c>
      <c r="H5" s="69" t="s">
        <v>1511</v>
      </c>
      <c r="I5" s="69" t="s">
        <v>1512</v>
      </c>
      <c r="J5" s="38" t="s">
        <v>1513</v>
      </c>
      <c r="K5" s="38" t="s">
        <v>26</v>
      </c>
      <c r="L5" s="49" t="s">
        <v>27</v>
      </c>
      <c r="M5" s="59">
        <v>43895</v>
      </c>
      <c r="N5" s="60"/>
    </row>
    <row r="6" ht="100" customHeight="1" spans="1:14">
      <c r="A6" s="48">
        <v>328</v>
      </c>
      <c r="B6" s="51"/>
      <c r="C6" s="75"/>
      <c r="D6" s="74" t="s">
        <v>1433</v>
      </c>
      <c r="E6" s="69" t="s">
        <v>1514</v>
      </c>
      <c r="F6" s="44" t="s">
        <v>1435</v>
      </c>
      <c r="G6" s="69" t="s">
        <v>1515</v>
      </c>
      <c r="H6" s="69" t="s">
        <v>1516</v>
      </c>
      <c r="I6" s="69" t="s">
        <v>1517</v>
      </c>
      <c r="J6" s="38" t="s">
        <v>1518</v>
      </c>
      <c r="K6" s="38" t="s">
        <v>26</v>
      </c>
      <c r="L6" s="49" t="s">
        <v>27</v>
      </c>
      <c r="M6" s="59">
        <v>43895</v>
      </c>
      <c r="N6" s="60"/>
    </row>
    <row r="7" ht="100" customHeight="1" spans="1:14">
      <c r="A7" s="48">
        <v>329</v>
      </c>
      <c r="B7" s="51"/>
      <c r="C7" s="75"/>
      <c r="D7" s="74" t="s">
        <v>1519</v>
      </c>
      <c r="E7" s="69" t="s">
        <v>1520</v>
      </c>
      <c r="F7" s="44" t="s">
        <v>1452</v>
      </c>
      <c r="G7" s="69" t="s">
        <v>1521</v>
      </c>
      <c r="H7" s="69" t="s">
        <v>1142</v>
      </c>
      <c r="I7" s="69" t="s">
        <v>1454</v>
      </c>
      <c r="J7" s="38" t="s">
        <v>1522</v>
      </c>
      <c r="K7" s="38" t="s">
        <v>26</v>
      </c>
      <c r="L7" s="49" t="s">
        <v>27</v>
      </c>
      <c r="M7" s="59">
        <v>43895</v>
      </c>
      <c r="N7" s="60"/>
    </row>
  </sheetData>
  <mergeCells count="4">
    <mergeCell ref="A1:E1"/>
    <mergeCell ref="K1:N1"/>
    <mergeCell ref="B3:B7"/>
    <mergeCell ref="C3:C7"/>
  </mergeCells>
  <pageMargins left="0.75" right="0.75" top="1" bottom="1" header="0.5" footer="0.5"/>
  <pageSetup paperSize="9" orientation="portrait"/>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9"/>
  <sheetViews>
    <sheetView topLeftCell="A4" workbookViewId="0">
      <selection activeCell="H6" sqref="H6"/>
    </sheetView>
  </sheetViews>
  <sheetFormatPr defaultColWidth="9.02654867256637" defaultRowHeight="13.5"/>
  <cols>
    <col min="4" max="4" width="11.4247787610619" customWidth="1"/>
    <col min="5" max="5" width="19.4513274336283" customWidth="1"/>
    <col min="6" max="6" width="16.070796460177" customWidth="1"/>
    <col min="7" max="7" width="25.7610619469027" customWidth="1"/>
    <col min="9" max="9" width="29.141592920354" customWidth="1"/>
  </cols>
  <sheetData>
    <row r="1" ht="23.25" spans="1:14">
      <c r="A1" s="45" t="s">
        <v>0</v>
      </c>
      <c r="B1" s="46"/>
      <c r="C1" s="46"/>
      <c r="D1" s="47"/>
      <c r="E1" s="46"/>
      <c r="F1" s="46" t="s">
        <v>1</v>
      </c>
      <c r="G1" s="46" t="s">
        <v>2</v>
      </c>
      <c r="H1" s="46"/>
      <c r="I1" s="46"/>
      <c r="J1" s="46"/>
      <c r="K1" s="46" t="s">
        <v>3</v>
      </c>
      <c r="L1" s="46"/>
      <c r="M1" s="46"/>
      <c r="N1" s="56"/>
    </row>
    <row r="2" ht="45" spans="1:14">
      <c r="A2" s="48" t="s">
        <v>4</v>
      </c>
      <c r="B2" s="49" t="s">
        <v>5</v>
      </c>
      <c r="C2" s="49" t="s">
        <v>6</v>
      </c>
      <c r="D2" s="49" t="s">
        <v>7</v>
      </c>
      <c r="E2" s="49" t="s">
        <v>8</v>
      </c>
      <c r="F2" s="50" t="s">
        <v>9</v>
      </c>
      <c r="G2" s="49" t="s">
        <v>10</v>
      </c>
      <c r="H2" s="49" t="s">
        <v>11</v>
      </c>
      <c r="I2" s="49" t="s">
        <v>12</v>
      </c>
      <c r="J2" s="49" t="s">
        <v>13</v>
      </c>
      <c r="K2" s="49" t="s">
        <v>14</v>
      </c>
      <c r="L2" s="49" t="s">
        <v>15</v>
      </c>
      <c r="M2" s="49" t="s">
        <v>16</v>
      </c>
      <c r="N2" s="57" t="s">
        <v>17</v>
      </c>
    </row>
    <row r="3" ht="100" customHeight="1" spans="1:14">
      <c r="A3" s="48">
        <v>330</v>
      </c>
      <c r="B3" s="51"/>
      <c r="C3" s="75" t="s">
        <v>1523</v>
      </c>
      <c r="D3" s="74" t="s">
        <v>1413</v>
      </c>
      <c r="E3" s="69" t="s">
        <v>1524</v>
      </c>
      <c r="F3" s="44" t="s">
        <v>1415</v>
      </c>
      <c r="G3" s="69" t="s">
        <v>1525</v>
      </c>
      <c r="H3" s="69" t="s">
        <v>1142</v>
      </c>
      <c r="I3" s="69" t="s">
        <v>1526</v>
      </c>
      <c r="J3" s="38" t="s">
        <v>1527</v>
      </c>
      <c r="K3" s="38" t="s">
        <v>26</v>
      </c>
      <c r="L3" s="49" t="s">
        <v>27</v>
      </c>
      <c r="M3" s="59">
        <v>43895</v>
      </c>
      <c r="N3" s="60"/>
    </row>
    <row r="4" ht="100" customHeight="1" spans="1:14">
      <c r="A4" s="48">
        <v>331</v>
      </c>
      <c r="B4" s="51"/>
      <c r="C4" s="75"/>
      <c r="D4" s="74" t="s">
        <v>1419</v>
      </c>
      <c r="E4" s="69" t="s">
        <v>1528</v>
      </c>
      <c r="F4" s="44" t="s">
        <v>1421</v>
      </c>
      <c r="G4" s="69" t="s">
        <v>1529</v>
      </c>
      <c r="H4" s="69" t="s">
        <v>1423</v>
      </c>
      <c r="I4" s="69" t="s">
        <v>1424</v>
      </c>
      <c r="J4" s="38" t="s">
        <v>1530</v>
      </c>
      <c r="K4" s="38" t="s">
        <v>26</v>
      </c>
      <c r="L4" s="49" t="s">
        <v>27</v>
      </c>
      <c r="M4" s="59">
        <v>43895</v>
      </c>
      <c r="N4" s="60"/>
    </row>
    <row r="5" ht="100" customHeight="1" spans="1:14">
      <c r="A5" s="48">
        <v>332</v>
      </c>
      <c r="B5" s="51"/>
      <c r="C5" s="75"/>
      <c r="D5" s="74" t="s">
        <v>1426</v>
      </c>
      <c r="E5" s="69" t="s">
        <v>1531</v>
      </c>
      <c r="F5" s="44" t="s">
        <v>1428</v>
      </c>
      <c r="G5" s="69" t="s">
        <v>1532</v>
      </c>
      <c r="H5" s="69" t="s">
        <v>1385</v>
      </c>
      <c r="I5" s="69" t="s">
        <v>1533</v>
      </c>
      <c r="J5" s="38" t="s">
        <v>1534</v>
      </c>
      <c r="K5" s="38" t="s">
        <v>26</v>
      </c>
      <c r="L5" s="49" t="s">
        <v>27</v>
      </c>
      <c r="M5" s="59">
        <v>43895</v>
      </c>
      <c r="N5" s="60"/>
    </row>
    <row r="6" ht="100" customHeight="1" spans="1:14">
      <c r="A6" s="48">
        <v>333</v>
      </c>
      <c r="B6" s="51"/>
      <c r="C6" s="75"/>
      <c r="D6" s="74" t="s">
        <v>1433</v>
      </c>
      <c r="E6" s="69" t="s">
        <v>1535</v>
      </c>
      <c r="F6" s="44" t="s">
        <v>1435</v>
      </c>
      <c r="G6" s="69" t="s">
        <v>1536</v>
      </c>
      <c r="H6" s="69" t="s">
        <v>1392</v>
      </c>
      <c r="I6" s="69" t="s">
        <v>1437</v>
      </c>
      <c r="J6" s="38" t="s">
        <v>1537</v>
      </c>
      <c r="K6" s="38" t="s">
        <v>26</v>
      </c>
      <c r="L6" s="49" t="s">
        <v>27</v>
      </c>
      <c r="M6" s="59">
        <v>43895</v>
      </c>
      <c r="N6" s="60"/>
    </row>
    <row r="7" ht="100" customHeight="1" spans="1:14">
      <c r="A7" s="48">
        <v>334</v>
      </c>
      <c r="B7" s="51"/>
      <c r="C7" s="75"/>
      <c r="D7" s="74" t="s">
        <v>1439</v>
      </c>
      <c r="E7" s="69" t="s">
        <v>1538</v>
      </c>
      <c r="F7" s="44" t="s">
        <v>1441</v>
      </c>
      <c r="G7" s="69" t="s">
        <v>1539</v>
      </c>
      <c r="H7" s="69" t="s">
        <v>1142</v>
      </c>
      <c r="I7" s="69" t="s">
        <v>1443</v>
      </c>
      <c r="J7" s="38" t="s">
        <v>1540</v>
      </c>
      <c r="K7" s="38" t="s">
        <v>26</v>
      </c>
      <c r="L7" s="49" t="s">
        <v>27</v>
      </c>
      <c r="M7" s="59">
        <v>43895</v>
      </c>
      <c r="N7" s="60"/>
    </row>
    <row r="8" ht="100" customHeight="1" spans="1:14">
      <c r="A8" s="48">
        <v>335</v>
      </c>
      <c r="B8" s="51"/>
      <c r="C8" s="75"/>
      <c r="D8" s="74" t="s">
        <v>1445</v>
      </c>
      <c r="E8" s="69" t="s">
        <v>1541</v>
      </c>
      <c r="F8" s="44" t="s">
        <v>1447</v>
      </c>
      <c r="G8" s="69" t="s">
        <v>1542</v>
      </c>
      <c r="H8" s="69" t="s">
        <v>1385</v>
      </c>
      <c r="I8" s="69" t="s">
        <v>1449</v>
      </c>
      <c r="J8" s="38" t="s">
        <v>1543</v>
      </c>
      <c r="K8" s="38" t="s">
        <v>26</v>
      </c>
      <c r="L8" s="49" t="s">
        <v>27</v>
      </c>
      <c r="M8" s="59">
        <v>43895</v>
      </c>
      <c r="N8" s="60"/>
    </row>
    <row r="9" ht="100" customHeight="1" spans="1:14">
      <c r="A9" s="48">
        <v>336</v>
      </c>
      <c r="B9" s="51"/>
      <c r="C9" s="75"/>
      <c r="D9" s="74" t="s">
        <v>1451</v>
      </c>
      <c r="E9" s="69" t="s">
        <v>1538</v>
      </c>
      <c r="F9" s="44" t="s">
        <v>1452</v>
      </c>
      <c r="G9" s="69" t="s">
        <v>1544</v>
      </c>
      <c r="H9" s="69" t="s">
        <v>1142</v>
      </c>
      <c r="I9" s="69" t="s">
        <v>1454</v>
      </c>
      <c r="J9" s="38" t="s">
        <v>1545</v>
      </c>
      <c r="K9" s="38" t="s">
        <v>26</v>
      </c>
      <c r="L9" s="49" t="s">
        <v>27</v>
      </c>
      <c r="M9" s="59">
        <v>43895</v>
      </c>
      <c r="N9" s="60"/>
    </row>
  </sheetData>
  <mergeCells count="4">
    <mergeCell ref="A1:E1"/>
    <mergeCell ref="K1:N1"/>
    <mergeCell ref="B3:B9"/>
    <mergeCell ref="C3:C9"/>
  </mergeCells>
  <pageMargins left="0.75" right="0.75" top="1" bottom="1" header="0.5" footer="0.5"/>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25</vt:i4>
      </vt:variant>
    </vt:vector>
  </HeadingPairs>
  <TitlesOfParts>
    <vt:vector size="25" baseType="lpstr">
      <vt:lpstr>测试用例</vt:lpstr>
      <vt:lpstr>产品技术工作交流流程</vt:lpstr>
      <vt:lpstr>产品科投标咨询工作流程</vt:lpstr>
      <vt:lpstr>标书制作（技术标）或投标资料提供工作流程</vt:lpstr>
      <vt:lpstr>楼宇BMS系统技术支持申请流程</vt:lpstr>
      <vt:lpstr>智能家居技术支持流程</vt:lpstr>
      <vt:lpstr>分户计费技术支持工作流程</vt:lpstr>
      <vt:lpstr>群控系统技术支持申请流程</vt:lpstr>
      <vt:lpstr>远程监控技术支持工作流程</vt:lpstr>
      <vt:lpstr>售后质量反馈</vt:lpstr>
      <vt:lpstr>工程技术组组内工作流程</vt:lpstr>
      <vt:lpstr>设备进场流程</vt:lpstr>
      <vt:lpstr>保养任务工单</vt:lpstr>
      <vt:lpstr>离心机冷媒申请</vt:lpstr>
      <vt:lpstr>大机组调试申请流程</vt:lpstr>
      <vt:lpstr>工程监理流程</vt:lpstr>
      <vt:lpstr>远程故障派工流程</vt:lpstr>
      <vt:lpstr>总部组织培训流程</vt:lpstr>
      <vt:lpstr>销售公司培训流程</vt:lpstr>
      <vt:lpstr>出差申请流程</vt:lpstr>
      <vt:lpstr>技术支持申请流程</vt:lpstr>
      <vt:lpstr>维保工单流程 （自动触发）</vt:lpstr>
      <vt:lpstr>实际输出截图</vt:lpstr>
      <vt:lpstr>测试相关账号</vt:lpstr>
      <vt:lpstr>WpsReserved_CellImgList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kingsoft</dc:creator>
  <cp:lastModifiedBy>陈威骏</cp:lastModifiedBy>
  <dcterms:created xsi:type="dcterms:W3CDTF">2018-02-27T11:14:00Z</dcterms:created>
  <dcterms:modified xsi:type="dcterms:W3CDTF">2020-07-29T11:07:47Z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2052-11.1.0.9828</vt:lpwstr>
  </property>
</Properties>
</file>